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ropbox\OTHERS\~~My Courses\Templates\"/>
    </mc:Choice>
  </mc:AlternateContent>
  <bookViews>
    <workbookView xWindow="-110" yWindow="-110" windowWidth="23260" windowHeight="12580" tabRatio="724"/>
  </bookViews>
  <sheets>
    <sheet name="2021 INITIATIVE" sheetId="9" r:id="rId1"/>
    <sheet name="2021 Graphs" sheetId="11" r:id="rId2"/>
  </sheets>
  <definedNames>
    <definedName name="_xlnm.Print_Area" localSheetId="1">'2021 Graphs'!$A$1:$BS$34</definedName>
    <definedName name="_xlnm.Print_Area" localSheetId="0">'2021 INITIATIVE'!$A$1:$AP$69</definedName>
  </definedNames>
  <calcPr calcId="152511"/>
</workbook>
</file>

<file path=xl/calcChain.xml><?xml version="1.0" encoding="utf-8"?>
<calcChain xmlns="http://schemas.openxmlformats.org/spreadsheetml/2006/main">
  <c r="M16" i="11" l="1"/>
  <c r="L16" i="11"/>
  <c r="K16" i="11"/>
  <c r="J16" i="11"/>
  <c r="I16" i="11"/>
  <c r="H16" i="11"/>
  <c r="G16" i="11"/>
  <c r="F16" i="11"/>
  <c r="E16" i="11"/>
  <c r="D16" i="11"/>
  <c r="C16" i="11"/>
  <c r="AA16" i="11"/>
  <c r="Z16" i="11"/>
  <c r="Y16" i="11"/>
  <c r="X16" i="11"/>
  <c r="W16" i="11"/>
  <c r="V16" i="11"/>
  <c r="U16" i="11"/>
  <c r="T16" i="11"/>
  <c r="S16" i="11"/>
  <c r="R16" i="11"/>
  <c r="Q16" i="11"/>
  <c r="AO16" i="11"/>
  <c r="AN16" i="11"/>
  <c r="AM16" i="11"/>
  <c r="AL16" i="11"/>
  <c r="AK16" i="11"/>
  <c r="AJ16" i="11"/>
  <c r="AI16" i="11"/>
  <c r="AH16" i="11"/>
  <c r="AG16" i="11"/>
  <c r="AF16" i="11"/>
  <c r="AE16" i="11"/>
  <c r="BC16" i="11"/>
  <c r="BB16" i="11"/>
  <c r="BA16" i="11"/>
  <c r="AZ16" i="11"/>
  <c r="AY16" i="11"/>
  <c r="AX16" i="11"/>
  <c r="AW16" i="11"/>
  <c r="AV16" i="11"/>
  <c r="AU16" i="11"/>
  <c r="AT16" i="11"/>
  <c r="AS16" i="11"/>
  <c r="BQ16" i="11"/>
  <c r="BP16" i="11"/>
  <c r="BO16" i="11"/>
  <c r="BN16" i="11"/>
  <c r="BM16" i="11"/>
  <c r="BL16" i="11"/>
  <c r="BK16" i="11"/>
  <c r="BJ16" i="11"/>
  <c r="BI16" i="11"/>
  <c r="BH16" i="11"/>
  <c r="BG16" i="11"/>
  <c r="BQ6" i="11"/>
  <c r="BP6" i="11"/>
  <c r="BO6" i="11"/>
  <c r="BN6" i="11"/>
  <c r="BM6" i="11"/>
  <c r="BL6" i="11"/>
  <c r="BK6" i="11"/>
  <c r="BJ6" i="11"/>
  <c r="BI6" i="11"/>
  <c r="BH6" i="11"/>
  <c r="BG6" i="11"/>
  <c r="BC6" i="11"/>
  <c r="BB6" i="11"/>
  <c r="BA6" i="11"/>
  <c r="AZ6" i="11"/>
  <c r="AY6" i="11"/>
  <c r="AX6" i="11"/>
  <c r="AW6" i="11"/>
  <c r="AV6" i="11"/>
  <c r="AU6" i="11"/>
  <c r="AT6" i="11"/>
  <c r="AS6" i="11"/>
  <c r="AO6" i="11"/>
  <c r="AN6" i="11"/>
  <c r="AM6" i="11"/>
  <c r="AL6" i="11"/>
  <c r="AK6" i="11"/>
  <c r="AJ6" i="11"/>
  <c r="AI6" i="11"/>
  <c r="AH6" i="11"/>
  <c r="AG6" i="11"/>
  <c r="AF6" i="11"/>
  <c r="AE6" i="11"/>
  <c r="AA6" i="11"/>
  <c r="Z6" i="11"/>
  <c r="Y6" i="11"/>
  <c r="X6" i="11"/>
  <c r="W6" i="11"/>
  <c r="V6" i="11"/>
  <c r="U6" i="11"/>
  <c r="T6" i="11"/>
  <c r="S6" i="11"/>
  <c r="R6" i="11"/>
  <c r="Q6" i="11"/>
  <c r="M6" i="11"/>
  <c r="L6" i="11"/>
  <c r="K6" i="11"/>
  <c r="J6" i="11"/>
  <c r="I6" i="11"/>
  <c r="H6" i="11"/>
  <c r="G6" i="11"/>
  <c r="F6" i="11"/>
  <c r="E6" i="11"/>
  <c r="D6" i="11"/>
  <c r="C6" i="11"/>
  <c r="E42" i="9" l="1"/>
  <c r="E39" i="9"/>
  <c r="E36" i="9"/>
  <c r="E33" i="9"/>
  <c r="E30" i="9"/>
  <c r="E27" i="9"/>
  <c r="E24" i="9"/>
  <c r="AP48" i="9" l="1"/>
  <c r="AO48" i="9"/>
  <c r="AN48" i="9"/>
  <c r="AM48" i="9"/>
  <c r="AL48" i="9"/>
  <c r="AK48" i="9"/>
  <c r="AJ48" i="9"/>
  <c r="AI48" i="9"/>
  <c r="AH48" i="9"/>
  <c r="AG48" i="9"/>
  <c r="AF48" i="9"/>
  <c r="AE48" i="9"/>
  <c r="AD48" i="9"/>
  <c r="AC48" i="9"/>
  <c r="AB48" i="9"/>
  <c r="AA48" i="9"/>
  <c r="Z48" i="9"/>
  <c r="Y48" i="9"/>
  <c r="X48" i="9"/>
  <c r="W48" i="9"/>
  <c r="V48" i="9"/>
  <c r="U48" i="9"/>
  <c r="T48" i="9"/>
  <c r="S48" i="9"/>
  <c r="R48" i="9"/>
  <c r="Q48" i="9"/>
  <c r="P48" i="9"/>
  <c r="O48" i="9"/>
  <c r="N48" i="9"/>
  <c r="M48" i="9"/>
  <c r="L48" i="9"/>
  <c r="K48" i="9"/>
  <c r="J48" i="9"/>
  <c r="I48" i="9"/>
  <c r="H48" i="9"/>
  <c r="G48" i="9"/>
  <c r="AP45" i="9"/>
  <c r="AO45" i="9"/>
  <c r="AN45" i="9"/>
  <c r="AM45" i="9"/>
  <c r="AL45" i="9"/>
  <c r="AK45" i="9"/>
  <c r="AJ45" i="9"/>
  <c r="AI45" i="9"/>
  <c r="AH45" i="9"/>
  <c r="AG45" i="9"/>
  <c r="AF45" i="9"/>
  <c r="AE45" i="9"/>
  <c r="AD45" i="9"/>
  <c r="AC45" i="9"/>
  <c r="AB45" i="9"/>
  <c r="AA45" i="9"/>
  <c r="Z45" i="9"/>
  <c r="Y45" i="9"/>
  <c r="X45" i="9"/>
  <c r="W45" i="9"/>
  <c r="V45" i="9"/>
  <c r="U45" i="9"/>
  <c r="T45" i="9"/>
  <c r="S45" i="9"/>
  <c r="R45" i="9"/>
  <c r="Q45" i="9"/>
  <c r="P45" i="9"/>
  <c r="O45" i="9"/>
  <c r="N45" i="9"/>
  <c r="M45" i="9"/>
  <c r="L45" i="9"/>
  <c r="K45" i="9"/>
  <c r="J45" i="9"/>
  <c r="I45" i="9"/>
  <c r="H45" i="9"/>
  <c r="G45" i="9"/>
  <c r="AP42" i="9"/>
  <c r="AO42" i="9"/>
  <c r="AN42" i="9"/>
  <c r="AM42" i="9"/>
  <c r="AL42" i="9"/>
  <c r="AK42" i="9"/>
  <c r="AJ42" i="9"/>
  <c r="AI42" i="9"/>
  <c r="AH42" i="9"/>
  <c r="AG42" i="9"/>
  <c r="AF42" i="9"/>
  <c r="AE42" i="9"/>
  <c r="AD42" i="9"/>
  <c r="AC42" i="9"/>
  <c r="AB42" i="9"/>
  <c r="AA42" i="9"/>
  <c r="Z42" i="9"/>
  <c r="Y42" i="9"/>
  <c r="X42" i="9"/>
  <c r="W42" i="9"/>
  <c r="V42" i="9"/>
  <c r="U42" i="9"/>
  <c r="T42" i="9"/>
  <c r="S42" i="9"/>
  <c r="R42" i="9"/>
  <c r="Q42" i="9"/>
  <c r="P42" i="9"/>
  <c r="O42" i="9"/>
  <c r="N42" i="9"/>
  <c r="M42" i="9"/>
  <c r="L42" i="9"/>
  <c r="K42" i="9"/>
  <c r="J42" i="9"/>
  <c r="I42" i="9"/>
  <c r="H42" i="9"/>
  <c r="G42" i="9"/>
  <c r="AP39" i="9"/>
  <c r="AO39" i="9"/>
  <c r="AN39" i="9"/>
  <c r="AM39" i="9"/>
  <c r="AL39" i="9"/>
  <c r="AK39" i="9"/>
  <c r="AJ39" i="9"/>
  <c r="AI39" i="9"/>
  <c r="AH39" i="9"/>
  <c r="AG39" i="9"/>
  <c r="AF39" i="9"/>
  <c r="AE39" i="9"/>
  <c r="AD39" i="9"/>
  <c r="AC39" i="9"/>
  <c r="AB39" i="9"/>
  <c r="AA39" i="9"/>
  <c r="Z39" i="9"/>
  <c r="Y39" i="9"/>
  <c r="X39" i="9"/>
  <c r="W39" i="9"/>
  <c r="V39" i="9"/>
  <c r="U39" i="9"/>
  <c r="T39" i="9"/>
  <c r="S39" i="9"/>
  <c r="R39" i="9"/>
  <c r="Q39" i="9"/>
  <c r="P39" i="9"/>
  <c r="O39" i="9"/>
  <c r="N39" i="9"/>
  <c r="M39" i="9"/>
  <c r="L39" i="9"/>
  <c r="K39" i="9"/>
  <c r="J39" i="9"/>
  <c r="I39" i="9"/>
  <c r="H39" i="9"/>
  <c r="G39" i="9"/>
  <c r="AP36" i="9"/>
  <c r="AO36" i="9"/>
  <c r="AN36" i="9"/>
  <c r="AM36" i="9"/>
  <c r="AL36" i="9"/>
  <c r="AK36" i="9"/>
  <c r="AJ36" i="9"/>
  <c r="AI36" i="9"/>
  <c r="AH36" i="9"/>
  <c r="AG36" i="9"/>
  <c r="AF36" i="9"/>
  <c r="AE36" i="9"/>
  <c r="AD36" i="9"/>
  <c r="AC36" i="9"/>
  <c r="AB36" i="9"/>
  <c r="AA36" i="9"/>
  <c r="Z36" i="9"/>
  <c r="Y36" i="9"/>
  <c r="X36" i="9"/>
  <c r="W36" i="9"/>
  <c r="V36" i="9"/>
  <c r="U36" i="9"/>
  <c r="T36" i="9"/>
  <c r="S36" i="9"/>
  <c r="R36" i="9"/>
  <c r="Q36" i="9"/>
  <c r="P36" i="9"/>
  <c r="O36" i="9"/>
  <c r="N36" i="9"/>
  <c r="M36" i="9"/>
  <c r="L36" i="9"/>
  <c r="K36" i="9"/>
  <c r="J36" i="9"/>
  <c r="I36" i="9"/>
  <c r="H36" i="9"/>
  <c r="G36" i="9"/>
  <c r="AP33" i="9"/>
  <c r="AO33" i="9"/>
  <c r="AN33" i="9"/>
  <c r="AM33" i="9"/>
  <c r="AL33" i="9"/>
  <c r="AK33" i="9"/>
  <c r="AJ33" i="9"/>
  <c r="AI33" i="9"/>
  <c r="AH33" i="9"/>
  <c r="AG33" i="9"/>
  <c r="AF33" i="9"/>
  <c r="AE33" i="9"/>
  <c r="AD33" i="9"/>
  <c r="AC33" i="9"/>
  <c r="AB33" i="9"/>
  <c r="AA33" i="9"/>
  <c r="Z33" i="9"/>
  <c r="Y33" i="9"/>
  <c r="X33" i="9"/>
  <c r="W33" i="9"/>
  <c r="V33" i="9"/>
  <c r="U33" i="9"/>
  <c r="T33" i="9"/>
  <c r="S33" i="9"/>
  <c r="R33" i="9"/>
  <c r="Q33" i="9"/>
  <c r="P33" i="9"/>
  <c r="O33" i="9"/>
  <c r="N33" i="9"/>
  <c r="M33" i="9"/>
  <c r="L33" i="9"/>
  <c r="K33" i="9"/>
  <c r="J33" i="9"/>
  <c r="I33" i="9"/>
  <c r="H33" i="9"/>
  <c r="G33" i="9"/>
  <c r="AP30" i="9"/>
  <c r="AO30" i="9"/>
  <c r="AN30" i="9"/>
  <c r="AM30" i="9"/>
  <c r="AL30" i="9"/>
  <c r="AK30" i="9"/>
  <c r="AJ30" i="9"/>
  <c r="AI30" i="9"/>
  <c r="AH30" i="9"/>
  <c r="AG30" i="9"/>
  <c r="AF30" i="9"/>
  <c r="AE30" i="9"/>
  <c r="AD30" i="9"/>
  <c r="AC30" i="9"/>
  <c r="AB30" i="9"/>
  <c r="AA30" i="9"/>
  <c r="Z30" i="9"/>
  <c r="Y30" i="9"/>
  <c r="X30" i="9"/>
  <c r="W30" i="9"/>
  <c r="V30" i="9"/>
  <c r="U30" i="9"/>
  <c r="T30" i="9"/>
  <c r="S30" i="9"/>
  <c r="R30" i="9"/>
  <c r="Q30" i="9"/>
  <c r="P30" i="9"/>
  <c r="O30" i="9"/>
  <c r="N30" i="9"/>
  <c r="M30" i="9"/>
  <c r="L30" i="9"/>
  <c r="K30" i="9"/>
  <c r="J30" i="9"/>
  <c r="I30" i="9"/>
  <c r="H30" i="9"/>
  <c r="G30" i="9"/>
  <c r="AP27" i="9"/>
  <c r="AO27" i="9"/>
  <c r="AN27" i="9"/>
  <c r="AM27" i="9"/>
  <c r="AL27" i="9"/>
  <c r="AK27" i="9"/>
  <c r="AJ27" i="9"/>
  <c r="AI27" i="9"/>
  <c r="AH27" i="9"/>
  <c r="AG27" i="9"/>
  <c r="AF27" i="9"/>
  <c r="AE27" i="9"/>
  <c r="AD27" i="9"/>
  <c r="AC27" i="9"/>
  <c r="AB27" i="9"/>
  <c r="AA27" i="9"/>
  <c r="Z27" i="9"/>
  <c r="Y27" i="9"/>
  <c r="X27" i="9"/>
  <c r="W27" i="9"/>
  <c r="V27" i="9"/>
  <c r="U27" i="9"/>
  <c r="T27" i="9"/>
  <c r="S27" i="9"/>
  <c r="R27" i="9"/>
  <c r="Q27" i="9"/>
  <c r="P27" i="9"/>
  <c r="O27" i="9"/>
  <c r="N27" i="9"/>
  <c r="M27" i="9"/>
  <c r="L27" i="9"/>
  <c r="K27" i="9"/>
  <c r="J27" i="9"/>
  <c r="I27" i="9"/>
  <c r="H27" i="9"/>
  <c r="G27" i="9"/>
  <c r="AP24" i="9"/>
  <c r="AO24" i="9"/>
  <c r="AN24" i="9"/>
  <c r="AM24" i="9"/>
  <c r="AL24" i="9"/>
  <c r="AK24" i="9"/>
  <c r="AJ24" i="9"/>
  <c r="AI24" i="9"/>
  <c r="AH24" i="9"/>
  <c r="AG24" i="9"/>
  <c r="AF24" i="9"/>
  <c r="AE24" i="9"/>
  <c r="AD24" i="9"/>
  <c r="AC24" i="9"/>
  <c r="AB24" i="9"/>
  <c r="AA24" i="9"/>
  <c r="Z24" i="9"/>
  <c r="Y24" i="9"/>
  <c r="X24" i="9"/>
  <c r="W24" i="9"/>
  <c r="V24" i="9"/>
  <c r="U24" i="9"/>
  <c r="T24" i="9"/>
  <c r="S24" i="9"/>
  <c r="R24" i="9"/>
  <c r="Q24" i="9"/>
  <c r="P24" i="9"/>
  <c r="O24" i="9"/>
  <c r="N24" i="9"/>
  <c r="M24" i="9"/>
  <c r="L24" i="9"/>
  <c r="K24" i="9"/>
  <c r="J24" i="9"/>
  <c r="I24" i="9"/>
  <c r="H24" i="9"/>
  <c r="G24" i="9"/>
  <c r="AP21" i="9"/>
  <c r="AO21" i="9"/>
  <c r="AN21" i="9"/>
  <c r="AM21" i="9"/>
  <c r="AL21" i="9"/>
  <c r="AK21" i="9"/>
  <c r="AJ21" i="9"/>
  <c r="AI21" i="9"/>
  <c r="AH21" i="9"/>
  <c r="AG21" i="9"/>
  <c r="AF21" i="9"/>
  <c r="AE21" i="9"/>
  <c r="AD21" i="9"/>
  <c r="AC21" i="9"/>
  <c r="AB21" i="9"/>
  <c r="AA21" i="9"/>
  <c r="Z21" i="9"/>
  <c r="Y21" i="9"/>
  <c r="X21" i="9"/>
  <c r="W21" i="9"/>
  <c r="V21" i="9"/>
  <c r="U21" i="9"/>
  <c r="T21" i="9"/>
  <c r="S21" i="9"/>
  <c r="R21" i="9"/>
  <c r="Q21" i="9"/>
  <c r="P21" i="9"/>
  <c r="O21" i="9"/>
  <c r="N21" i="9"/>
  <c r="M21" i="9"/>
  <c r="L21" i="9"/>
  <c r="K21" i="9"/>
  <c r="J21" i="9"/>
  <c r="I21" i="9"/>
  <c r="H21" i="9"/>
  <c r="G21" i="9"/>
  <c r="D42" i="9" l="1"/>
  <c r="D39" i="9"/>
  <c r="D36" i="9"/>
  <c r="D33" i="9"/>
  <c r="D30" i="9"/>
  <c r="D27" i="9"/>
  <c r="D24" i="9"/>
  <c r="E21" i="9"/>
  <c r="D21" i="9"/>
  <c r="BS23" i="11" l="1"/>
  <c r="BE23" i="11"/>
  <c r="AQ23" i="11"/>
  <c r="AC23" i="11"/>
  <c r="O23" i="11"/>
  <c r="BS13" i="11"/>
  <c r="BE13" i="11"/>
  <c r="AQ13" i="11"/>
  <c r="AC13" i="11"/>
  <c r="O13" i="11"/>
  <c r="BG25" i="11"/>
  <c r="AS25" i="11"/>
  <c r="AE25" i="11"/>
  <c r="Q25" i="11"/>
  <c r="C25" i="11"/>
  <c r="BG15" i="11"/>
  <c r="AS15" i="11"/>
  <c r="AE15" i="11"/>
  <c r="Q15" i="11"/>
  <c r="C15" i="11"/>
  <c r="BG5" i="11"/>
  <c r="AS5" i="11"/>
  <c r="AE5" i="11"/>
  <c r="Q5" i="11"/>
  <c r="C5" i="11"/>
  <c r="P1" i="11" l="1"/>
  <c r="Y6" i="9" l="1"/>
  <c r="AB6" i="9"/>
  <c r="V6" i="9"/>
  <c r="S6" i="9"/>
  <c r="N50" i="9"/>
  <c r="N49" i="9"/>
  <c r="E51" i="9"/>
  <c r="Y7" i="9" s="1"/>
  <c r="D51" i="9"/>
  <c r="S7" i="9" s="1"/>
  <c r="AP50" i="9"/>
  <c r="AO50" i="9"/>
  <c r="AN50" i="9"/>
  <c r="AM50" i="9"/>
  <c r="AL50" i="9"/>
  <c r="AK50" i="9"/>
  <c r="AJ50" i="9"/>
  <c r="AI50" i="9"/>
  <c r="AH50" i="9"/>
  <c r="AG50" i="9"/>
  <c r="AF50" i="9"/>
  <c r="AE50" i="9"/>
  <c r="AD50" i="9"/>
  <c r="AC50" i="9"/>
  <c r="AB50" i="9"/>
  <c r="AA50" i="9"/>
  <c r="Z50" i="9"/>
  <c r="Y50" i="9"/>
  <c r="X50" i="9"/>
  <c r="W50" i="9"/>
  <c r="V50" i="9"/>
  <c r="U50" i="9"/>
  <c r="T50" i="9"/>
  <c r="S50" i="9"/>
  <c r="R50" i="9"/>
  <c r="Q50" i="9"/>
  <c r="P50" i="9"/>
  <c r="O50" i="9"/>
  <c r="M50" i="9"/>
  <c r="L50" i="9"/>
  <c r="K50" i="9"/>
  <c r="J50" i="9"/>
  <c r="I50" i="9"/>
  <c r="H50" i="9"/>
  <c r="G50" i="9"/>
  <c r="AP49" i="9"/>
  <c r="AO49" i="9"/>
  <c r="AN49" i="9"/>
  <c r="AM49" i="9"/>
  <c r="AL49" i="9"/>
  <c r="AK49" i="9"/>
  <c r="AJ49" i="9"/>
  <c r="AI49" i="9"/>
  <c r="AH49" i="9"/>
  <c r="AG49" i="9"/>
  <c r="AF49" i="9"/>
  <c r="AE49" i="9"/>
  <c r="AD49" i="9"/>
  <c r="AC49" i="9"/>
  <c r="AB49" i="9"/>
  <c r="AA49" i="9"/>
  <c r="Z49" i="9"/>
  <c r="Y49" i="9"/>
  <c r="X49" i="9"/>
  <c r="W49" i="9"/>
  <c r="V49" i="9"/>
  <c r="U49" i="9"/>
  <c r="T49" i="9"/>
  <c r="S49" i="9"/>
  <c r="R49" i="9"/>
  <c r="Q49" i="9"/>
  <c r="P49" i="9"/>
  <c r="O49" i="9"/>
  <c r="M49" i="9"/>
  <c r="L49" i="9"/>
  <c r="K49" i="9"/>
  <c r="J49" i="9"/>
  <c r="I49" i="9"/>
  <c r="H49" i="9"/>
  <c r="G49" i="9"/>
  <c r="C49" i="9"/>
  <c r="AK6" i="9" l="1"/>
  <c r="AN6" i="9"/>
  <c r="K51" i="9"/>
  <c r="L51" i="9"/>
  <c r="P51" i="9"/>
  <c r="T51" i="9"/>
  <c r="X51" i="9"/>
  <c r="AB51" i="9"/>
  <c r="AF51" i="9"/>
  <c r="AJ51" i="9"/>
  <c r="AN51" i="9"/>
  <c r="O51" i="9"/>
  <c r="S51" i="9"/>
  <c r="W51" i="9"/>
  <c r="AA51" i="9"/>
  <c r="AE51" i="9"/>
  <c r="AI51" i="9"/>
  <c r="AM51" i="9"/>
  <c r="N51" i="9"/>
  <c r="G51" i="9"/>
  <c r="H51" i="9"/>
  <c r="I51" i="9"/>
  <c r="M51" i="9"/>
  <c r="Q51" i="9"/>
  <c r="U51" i="9"/>
  <c r="Y51" i="9"/>
  <c r="AC51" i="9"/>
  <c r="AG51" i="9"/>
  <c r="AK51" i="9"/>
  <c r="AO51" i="9"/>
  <c r="J51" i="9"/>
  <c r="R51" i="9"/>
  <c r="V51" i="9"/>
  <c r="Z51" i="9"/>
  <c r="AD51" i="9"/>
  <c r="AH51" i="9"/>
  <c r="AL51" i="9"/>
  <c r="AP51" i="9"/>
  <c r="BI4" i="11"/>
  <c r="AU4" i="11"/>
  <c r="E48" i="9"/>
  <c r="D48" i="9"/>
  <c r="E45" i="9"/>
  <c r="D45" i="9"/>
  <c r="J13" i="11"/>
  <c r="E61" i="9"/>
  <c r="BD6" i="11"/>
  <c r="AK7" i="9" l="1"/>
  <c r="BR16" i="11"/>
  <c r="BD16" i="11"/>
  <c r="AP16" i="11"/>
  <c r="AB16" i="11"/>
  <c r="N16" i="11"/>
  <c r="AN66" i="9"/>
  <c r="AK66" i="9"/>
  <c r="AH66" i="9"/>
  <c r="AE66" i="9"/>
  <c r="AB66" i="9"/>
  <c r="Y66" i="9"/>
  <c r="V66" i="9"/>
  <c r="S66" i="9"/>
  <c r="P66" i="9"/>
  <c r="M66" i="9"/>
  <c r="J66" i="9"/>
  <c r="G66" i="9"/>
  <c r="AN65" i="9"/>
  <c r="AK65" i="9"/>
  <c r="AH65" i="9"/>
  <c r="AE65" i="9"/>
  <c r="AB65" i="9"/>
  <c r="Y65" i="9"/>
  <c r="V65" i="9"/>
  <c r="S65" i="9"/>
  <c r="P65" i="9"/>
  <c r="M65" i="9"/>
  <c r="J65" i="9"/>
  <c r="G65" i="9"/>
  <c r="B4" i="11"/>
  <c r="E55" i="9"/>
  <c r="E31" i="11" s="1"/>
  <c r="AP6" i="11" l="1"/>
  <c r="N6" i="11"/>
  <c r="AB6" i="11"/>
  <c r="BN23" i="11"/>
  <c r="BJ23" i="11"/>
  <c r="AZ23" i="11"/>
  <c r="AV23" i="11"/>
  <c r="AL23" i="11"/>
  <c r="AI23" i="11"/>
  <c r="X23" i="11"/>
  <c r="U23" i="11"/>
  <c r="J23" i="11"/>
  <c r="F23" i="11"/>
  <c r="BN13" i="11"/>
  <c r="BJ13" i="11"/>
  <c r="AZ13" i="11"/>
  <c r="AV13" i="11"/>
  <c r="AL13" i="11"/>
  <c r="AI13" i="11"/>
  <c r="X13" i="11"/>
  <c r="U13" i="11"/>
  <c r="F13" i="11"/>
  <c r="BR6" i="11" l="1"/>
  <c r="E59" i="9"/>
  <c r="AG31" i="11" s="1"/>
  <c r="E60" i="9"/>
  <c r="D59" i="9" l="1"/>
  <c r="AJ31" i="11"/>
  <c r="AL31" i="11" s="1"/>
  <c r="E66" i="9"/>
  <c r="AH6" i="9" s="1"/>
  <c r="E65" i="9"/>
  <c r="AE6" i="9" s="1"/>
  <c r="AE7" i="9" l="1"/>
  <c r="AO4" i="11"/>
  <c r="D65" i="9"/>
  <c r="AG4" i="11"/>
  <c r="E64" i="9"/>
  <c r="E63" i="9"/>
  <c r="BI31" i="11" s="1"/>
  <c r="E62" i="9"/>
  <c r="AU31" i="11"/>
  <c r="E58" i="9"/>
  <c r="E57" i="9"/>
  <c r="S31" i="11" s="1"/>
  <c r="E56" i="9"/>
  <c r="D61" i="9" l="1"/>
  <c r="AX31" i="11"/>
  <c r="AZ31" i="11" s="1"/>
  <c r="D63" i="9"/>
  <c r="BL31" i="11"/>
  <c r="BN31" i="11" s="1"/>
  <c r="V31" i="11"/>
  <c r="X31" i="11" s="1"/>
  <c r="D57" i="9"/>
  <c r="D55" i="9"/>
  <c r="H31" i="11"/>
  <c r="J31" i="11" s="1"/>
</calcChain>
</file>

<file path=xl/comments1.xml><?xml version="1.0" encoding="utf-8"?>
<comments xmlns="http://schemas.openxmlformats.org/spreadsheetml/2006/main">
  <authors>
    <author>Rachad Baroudi</author>
  </authors>
  <commentList>
    <comment ref="G5" authorId="0" shapeId="0">
      <text>
        <r>
          <rPr>
            <sz val="11"/>
            <color indexed="81"/>
            <rFont val="Tahoma"/>
            <family val="2"/>
          </rPr>
          <t>List the strategic objective(s) that this initiative is supporting</t>
        </r>
      </text>
    </comment>
    <comment ref="S5" authorId="0" shapeId="0">
      <text>
        <r>
          <rPr>
            <sz val="11"/>
            <color indexed="81"/>
            <rFont val="Tahoma"/>
            <family val="2"/>
          </rPr>
          <t>Planned START Date for the whole initiative</t>
        </r>
        <r>
          <rPr>
            <b/>
            <sz val="11"/>
            <color indexed="81"/>
            <rFont val="Tahoma"/>
            <family val="2"/>
          </rPr>
          <t xml:space="preserve">
DD-MM-YYYY
</t>
        </r>
      </text>
    </comment>
    <comment ref="V5" authorId="0" shapeId="0">
      <text>
        <r>
          <rPr>
            <sz val="11"/>
            <color indexed="81"/>
            <rFont val="Tahoma"/>
            <family val="2"/>
          </rPr>
          <t>Actual START Date for the whole initiative</t>
        </r>
        <r>
          <rPr>
            <b/>
            <sz val="11"/>
            <color indexed="81"/>
            <rFont val="Tahoma"/>
            <family val="2"/>
          </rPr>
          <t xml:space="preserve">
DD-MM-YYYY
</t>
        </r>
      </text>
    </comment>
    <comment ref="Y5" authorId="0" shapeId="0">
      <text>
        <r>
          <rPr>
            <sz val="11"/>
            <color indexed="81"/>
            <rFont val="Tahoma"/>
            <family val="2"/>
          </rPr>
          <t>Planned END Date for the whole initiative</t>
        </r>
        <r>
          <rPr>
            <b/>
            <sz val="11"/>
            <color indexed="81"/>
            <rFont val="Tahoma"/>
            <family val="2"/>
          </rPr>
          <t xml:space="preserve">
DD-MM-YYYY
</t>
        </r>
      </text>
    </comment>
    <comment ref="AB5" authorId="0" shapeId="0">
      <text>
        <r>
          <rPr>
            <sz val="11"/>
            <color indexed="81"/>
            <rFont val="Tahoma"/>
            <family val="2"/>
          </rPr>
          <t>Actual END Date for the whole initiative</t>
        </r>
        <r>
          <rPr>
            <b/>
            <sz val="11"/>
            <color indexed="81"/>
            <rFont val="Tahoma"/>
            <family val="2"/>
          </rPr>
          <t xml:space="preserve">
DD-MM-YYYY
</t>
        </r>
      </text>
    </comment>
    <comment ref="AE5" authorId="0" shapeId="0">
      <text>
        <r>
          <rPr>
            <sz val="11"/>
            <color indexed="81"/>
            <rFont val="Tahoma"/>
            <family val="2"/>
          </rPr>
          <t>Total Planned Budget  for the whole initiative</t>
        </r>
        <r>
          <rPr>
            <b/>
            <sz val="11"/>
            <color indexed="81"/>
            <rFont val="Tahoma"/>
            <family val="2"/>
          </rPr>
          <t xml:space="preserve">
(AED)
</t>
        </r>
      </text>
    </comment>
    <comment ref="AH5" authorId="0" shapeId="0">
      <text>
        <r>
          <rPr>
            <sz val="11"/>
            <color indexed="81"/>
            <rFont val="Tahoma"/>
            <family val="2"/>
          </rPr>
          <t>Total SPENT Budget (Cumulative) for the whole initiative</t>
        </r>
        <r>
          <rPr>
            <b/>
            <sz val="11"/>
            <color indexed="81"/>
            <rFont val="Tahoma"/>
            <family val="2"/>
          </rPr>
          <t xml:space="preserve">
(AED)
</t>
        </r>
      </text>
    </comment>
    <comment ref="AK5" authorId="0" shapeId="0">
      <text>
        <r>
          <rPr>
            <sz val="11"/>
            <color indexed="81"/>
            <rFont val="Tahoma"/>
            <family val="2"/>
          </rPr>
          <t xml:space="preserve">Total Planned Completion %  for the whole initiative </t>
        </r>
        <r>
          <rPr>
            <b/>
            <sz val="11"/>
            <color indexed="81"/>
            <rFont val="Tahoma"/>
            <family val="2"/>
          </rPr>
          <t xml:space="preserve">
(%)
</t>
        </r>
        <r>
          <rPr>
            <u/>
            <sz val="11"/>
            <color indexed="81"/>
            <rFont val="Tahoma"/>
            <family val="2"/>
          </rPr>
          <t>Cross time</t>
        </r>
        <r>
          <rPr>
            <b/>
            <sz val="11"/>
            <color indexed="81"/>
            <rFont val="Tahoma"/>
            <family val="2"/>
          </rPr>
          <t xml:space="preserve">
</t>
        </r>
      </text>
    </comment>
    <comment ref="AN5" authorId="0" shapeId="0">
      <text>
        <r>
          <rPr>
            <sz val="11"/>
            <color indexed="81"/>
            <rFont val="Tahoma"/>
            <family val="2"/>
          </rPr>
          <t xml:space="preserve">Total Actual CUMULATIVE Completion %  for the whole initiative </t>
        </r>
        <r>
          <rPr>
            <b/>
            <sz val="11"/>
            <color indexed="81"/>
            <rFont val="Tahoma"/>
            <family val="2"/>
          </rPr>
          <t xml:space="preserve">
(%)
</t>
        </r>
        <r>
          <rPr>
            <u/>
            <sz val="11"/>
            <color indexed="81"/>
            <rFont val="Tahoma"/>
            <family val="2"/>
          </rPr>
          <t>Cross time</t>
        </r>
        <r>
          <rPr>
            <b/>
            <sz val="11"/>
            <color indexed="81"/>
            <rFont val="Tahoma"/>
            <family val="2"/>
          </rPr>
          <t xml:space="preserve">
</t>
        </r>
      </text>
    </comment>
    <comment ref="S7" authorId="0" shapeId="0">
      <text>
        <r>
          <rPr>
            <sz val="11"/>
            <color indexed="81"/>
            <rFont val="Tahoma"/>
            <family val="2"/>
          </rPr>
          <t>START Date VARIANCE for the whole initiative</t>
        </r>
        <r>
          <rPr>
            <b/>
            <sz val="11"/>
            <color indexed="81"/>
            <rFont val="Tahoma"/>
            <family val="2"/>
          </rPr>
          <t xml:space="preserve">
Variance:
</t>
        </r>
        <r>
          <rPr>
            <sz val="11"/>
            <color indexed="81"/>
            <rFont val="Tahoma"/>
            <family val="2"/>
          </rPr>
          <t>(+) Positive Days = Delayed Start
(-) Negative Days = Started Early</t>
        </r>
        <r>
          <rPr>
            <b/>
            <sz val="11"/>
            <color indexed="81"/>
            <rFont val="Tahoma"/>
            <family val="2"/>
          </rPr>
          <t xml:space="preserve">
</t>
        </r>
      </text>
    </comment>
    <comment ref="Y7" authorId="0" shapeId="0">
      <text>
        <r>
          <rPr>
            <sz val="11"/>
            <color indexed="81"/>
            <rFont val="Tahoma"/>
            <family val="2"/>
          </rPr>
          <t>END Date VARIANCE for the whole initiative</t>
        </r>
        <r>
          <rPr>
            <b/>
            <sz val="11"/>
            <color indexed="81"/>
            <rFont val="Tahoma"/>
            <family val="2"/>
          </rPr>
          <t xml:space="preserve">
Variance:
</t>
        </r>
        <r>
          <rPr>
            <sz val="11"/>
            <color indexed="81"/>
            <rFont val="Tahoma"/>
            <family val="2"/>
          </rPr>
          <t>(+) Positive Days = Delayed 
(-) Negative Days = Finished Early</t>
        </r>
        <r>
          <rPr>
            <b/>
            <sz val="11"/>
            <color indexed="81"/>
            <rFont val="Tahoma"/>
            <family val="2"/>
          </rPr>
          <t xml:space="preserve">
</t>
        </r>
      </text>
    </comment>
    <comment ref="AE7" authorId="0" shapeId="0">
      <text>
        <r>
          <rPr>
            <sz val="11"/>
            <color indexed="81"/>
            <rFont val="Tahoma"/>
            <family val="2"/>
          </rPr>
          <t xml:space="preserve">Variance based on  cumulative initiative budget vs spent 
</t>
        </r>
      </text>
    </comment>
    <comment ref="AK7" authorId="0" shapeId="0">
      <text>
        <r>
          <rPr>
            <sz val="11"/>
            <color indexed="81"/>
            <rFont val="Tahoma"/>
            <family val="2"/>
          </rPr>
          <t xml:space="preserve">% left to complete the initiative (cross years)
</t>
        </r>
      </text>
    </comment>
    <comment ref="A9" authorId="0" shapeId="0">
      <text>
        <r>
          <rPr>
            <sz val="11"/>
            <color indexed="81"/>
            <rFont val="Tahoma"/>
            <family val="2"/>
          </rPr>
          <t>Add sponsor, manager, and team members names here</t>
        </r>
      </text>
    </comment>
    <comment ref="C9" authorId="0" shapeId="0">
      <text>
        <r>
          <rPr>
            <sz val="11"/>
            <color indexed="81"/>
            <rFont val="Tahoma"/>
            <family val="2"/>
          </rPr>
          <t xml:space="preserve">List the initiative key deliverables (outcomes)
</t>
        </r>
      </text>
    </comment>
    <comment ref="G9" authorId="0" shapeId="0">
      <text>
        <r>
          <rPr>
            <sz val="11"/>
            <color indexed="81"/>
            <rFont val="Tahoma"/>
            <family val="2"/>
          </rPr>
          <t>list all main key risks or challenges that might affect the completion of this initiative on time and budget
This list could be changed or updated  during the reporting phase as well</t>
        </r>
      </text>
    </comment>
    <comment ref="Q9" authorId="0" shapeId="0">
      <text>
        <r>
          <rPr>
            <b/>
            <sz val="11"/>
            <color indexed="81"/>
            <rFont val="Tahoma"/>
            <family val="2"/>
          </rPr>
          <t>PROBABILITY</t>
        </r>
        <r>
          <rPr>
            <sz val="11"/>
            <color indexed="81"/>
            <rFont val="Tahoma"/>
            <family val="2"/>
          </rPr>
          <t xml:space="preserve"> of happening:
</t>
        </r>
        <r>
          <rPr>
            <b/>
            <sz val="11"/>
            <color indexed="81"/>
            <rFont val="Tahoma"/>
            <family val="2"/>
          </rPr>
          <t>Select from:</t>
        </r>
        <r>
          <rPr>
            <sz val="11"/>
            <color indexed="81"/>
            <rFont val="Tahoma"/>
            <family val="2"/>
          </rPr>
          <t xml:space="preserve">
  High
  Medium
  Low</t>
        </r>
      </text>
    </comment>
    <comment ref="R9" authorId="0" shapeId="0">
      <text>
        <r>
          <rPr>
            <sz val="11"/>
            <color indexed="81"/>
            <rFont val="Tahoma"/>
            <family val="2"/>
          </rPr>
          <t xml:space="preserve">What will be the </t>
        </r>
        <r>
          <rPr>
            <b/>
            <sz val="11"/>
            <color indexed="81"/>
            <rFont val="Tahoma"/>
            <family val="2"/>
          </rPr>
          <t>IMPACT</t>
        </r>
        <r>
          <rPr>
            <sz val="11"/>
            <color indexed="81"/>
            <rFont val="Tahoma"/>
            <family val="2"/>
          </rPr>
          <t xml:space="preserve"> if happened:
</t>
        </r>
        <r>
          <rPr>
            <b/>
            <sz val="11"/>
            <color indexed="81"/>
            <rFont val="Tahoma"/>
            <family val="2"/>
          </rPr>
          <t>Select from:</t>
        </r>
        <r>
          <rPr>
            <sz val="11"/>
            <color indexed="81"/>
            <rFont val="Tahoma"/>
            <family val="2"/>
          </rPr>
          <t xml:space="preserve">
  High
  Medium
  Low</t>
        </r>
      </text>
    </comment>
    <comment ref="S9" authorId="0" shapeId="0">
      <text>
        <r>
          <rPr>
            <sz val="11"/>
            <color indexed="81"/>
            <rFont val="Tahoma"/>
            <family val="2"/>
          </rPr>
          <t>For each main risk, list your mitigation plans to avoid or decrease the risk impact / probability.
This list could be changed or updated  during the reporting phase.</t>
        </r>
      </text>
    </comment>
    <comment ref="AE9" authorId="0" shapeId="0">
      <text>
        <r>
          <rPr>
            <sz val="11"/>
            <color indexed="81"/>
            <rFont val="Tahoma"/>
            <family val="2"/>
          </rPr>
          <t xml:space="preserve">to be used to reflect any other infomartion and comments during quarterly reporting period
 </t>
        </r>
      </text>
    </comment>
    <comment ref="A10" authorId="0" shapeId="0">
      <text>
        <r>
          <rPr>
            <b/>
            <sz val="9"/>
            <color indexed="81"/>
            <rFont val="Tahoma"/>
            <family val="2"/>
          </rPr>
          <t>Sponsor name</t>
        </r>
      </text>
    </comment>
    <comment ref="A11" authorId="0" shapeId="0">
      <text>
        <r>
          <rPr>
            <b/>
            <sz val="9"/>
            <color indexed="81"/>
            <rFont val="Tahoma"/>
            <family val="2"/>
          </rPr>
          <t>Manager name</t>
        </r>
      </text>
    </comment>
    <comment ref="A17" authorId="0" shapeId="0">
      <text>
        <r>
          <rPr>
            <sz val="11"/>
            <color indexed="81"/>
            <rFont val="Tahoma"/>
            <family val="2"/>
          </rPr>
          <t xml:space="preserve">Only includes milestone that </t>
        </r>
        <r>
          <rPr>
            <b/>
            <sz val="11"/>
            <color indexed="81"/>
            <rFont val="Tahoma"/>
            <family val="2"/>
          </rPr>
          <t>begins in 2018</t>
        </r>
      </text>
    </comment>
    <comment ref="C17" authorId="0" shapeId="0">
      <text>
        <r>
          <rPr>
            <b/>
            <sz val="11"/>
            <color indexed="81"/>
            <rFont val="Tahoma"/>
            <family val="2"/>
          </rPr>
          <t>Total should = 100%</t>
        </r>
      </text>
    </comment>
    <comment ref="D17" authorId="0" shapeId="0">
      <text>
        <r>
          <rPr>
            <b/>
            <sz val="11"/>
            <color indexed="81"/>
            <rFont val="Tahoma"/>
            <family val="2"/>
          </rPr>
          <t xml:space="preserve">DD-MM-YYYY
</t>
        </r>
        <r>
          <rPr>
            <b/>
            <u/>
            <sz val="11"/>
            <color indexed="81"/>
            <rFont val="Tahoma"/>
            <family val="2"/>
          </rPr>
          <t>Variance</t>
        </r>
        <r>
          <rPr>
            <b/>
            <sz val="11"/>
            <color indexed="81"/>
            <rFont val="Tahoma"/>
            <family val="2"/>
          </rPr>
          <t xml:space="preserve">:
</t>
        </r>
        <r>
          <rPr>
            <sz val="11"/>
            <color indexed="81"/>
            <rFont val="Tahoma"/>
            <family val="2"/>
          </rPr>
          <t>(+)</t>
        </r>
        <r>
          <rPr>
            <b/>
            <sz val="11"/>
            <color indexed="81"/>
            <rFont val="Tahoma"/>
            <family val="2"/>
          </rPr>
          <t xml:space="preserve"> </t>
        </r>
        <r>
          <rPr>
            <sz val="11"/>
            <color indexed="81"/>
            <rFont val="Tahoma"/>
            <family val="2"/>
          </rPr>
          <t>Positive Days = Delayed Start
(-) Negative Days = Started Early</t>
        </r>
      </text>
    </comment>
    <comment ref="E17" authorId="0" shapeId="0">
      <text>
        <r>
          <rPr>
            <b/>
            <sz val="11"/>
            <color indexed="81"/>
            <rFont val="Tahoma"/>
            <family val="2"/>
          </rPr>
          <t xml:space="preserve">DD-MM-YYYY
</t>
        </r>
        <r>
          <rPr>
            <b/>
            <u/>
            <sz val="11"/>
            <color indexed="81"/>
            <rFont val="Tahoma"/>
            <family val="2"/>
          </rPr>
          <t>Variance</t>
        </r>
        <r>
          <rPr>
            <b/>
            <sz val="11"/>
            <color indexed="81"/>
            <rFont val="Tahoma"/>
            <family val="2"/>
          </rPr>
          <t xml:space="preserve">:
</t>
        </r>
        <r>
          <rPr>
            <sz val="11"/>
            <color indexed="81"/>
            <rFont val="Tahoma"/>
            <family val="2"/>
          </rPr>
          <t>(+)</t>
        </r>
        <r>
          <rPr>
            <b/>
            <sz val="11"/>
            <color indexed="81"/>
            <rFont val="Tahoma"/>
            <family val="2"/>
          </rPr>
          <t xml:space="preserve"> </t>
        </r>
        <r>
          <rPr>
            <sz val="11"/>
            <color indexed="81"/>
            <rFont val="Tahoma"/>
            <family val="2"/>
          </rPr>
          <t>Positive Days = Delayed 
(-) Negative Days = Finished Early</t>
        </r>
      </text>
    </comment>
    <comment ref="C49" authorId="0" shapeId="0">
      <text>
        <r>
          <rPr>
            <b/>
            <sz val="10"/>
            <color indexed="81"/>
            <rFont val="Tahoma"/>
            <family val="2"/>
          </rPr>
          <t>Should = 100%</t>
        </r>
        <r>
          <rPr>
            <sz val="10"/>
            <color indexed="81"/>
            <rFont val="Tahoma"/>
            <family val="2"/>
          </rPr>
          <t xml:space="preserve">
</t>
        </r>
      </text>
    </comment>
    <comment ref="D49" authorId="0" shapeId="0">
      <text>
        <r>
          <rPr>
            <sz val="11"/>
            <color indexed="81"/>
            <rFont val="Tahoma"/>
            <family val="2"/>
          </rPr>
          <t>Planned START Date for the whole initiative</t>
        </r>
        <r>
          <rPr>
            <b/>
            <sz val="11"/>
            <color indexed="81"/>
            <rFont val="Tahoma"/>
            <family val="2"/>
          </rPr>
          <t xml:space="preserve">
DD-MM-YYYY
</t>
        </r>
      </text>
    </comment>
    <comment ref="E49" authorId="0" shapeId="0">
      <text>
        <r>
          <rPr>
            <sz val="11"/>
            <color indexed="81"/>
            <rFont val="Tahoma"/>
            <family val="2"/>
          </rPr>
          <t>Planned END Date for the whole initiative</t>
        </r>
        <r>
          <rPr>
            <b/>
            <sz val="11"/>
            <color indexed="81"/>
            <rFont val="Tahoma"/>
            <family val="2"/>
          </rPr>
          <t xml:space="preserve">
DD-MM-YYYY
</t>
        </r>
      </text>
    </comment>
    <comment ref="F49" authorId="0" shapeId="0">
      <text>
        <r>
          <rPr>
            <sz val="11"/>
            <color indexed="81"/>
            <rFont val="Tahoma"/>
            <family val="2"/>
          </rPr>
          <t>Cumulative Plan % (by Month)
(Weights have to be there for the formula to work)</t>
        </r>
      </text>
    </comment>
    <comment ref="D50" authorId="0" shapeId="0">
      <text>
        <r>
          <rPr>
            <sz val="11"/>
            <color indexed="81"/>
            <rFont val="Tahoma"/>
            <family val="2"/>
          </rPr>
          <t>Actual START Date for the whole initiative</t>
        </r>
        <r>
          <rPr>
            <b/>
            <sz val="11"/>
            <color indexed="81"/>
            <rFont val="Tahoma"/>
            <family val="2"/>
          </rPr>
          <t xml:space="preserve">
DD-MM-YYYY
</t>
        </r>
      </text>
    </comment>
    <comment ref="E50" authorId="0" shapeId="0">
      <text>
        <r>
          <rPr>
            <sz val="11"/>
            <color indexed="81"/>
            <rFont val="Tahoma"/>
            <family val="2"/>
          </rPr>
          <t>Actual END Date for the whole initiative</t>
        </r>
        <r>
          <rPr>
            <b/>
            <sz val="11"/>
            <color indexed="81"/>
            <rFont val="Tahoma"/>
            <family val="2"/>
          </rPr>
          <t xml:space="preserve">
DD-MM-YYYY
</t>
        </r>
      </text>
    </comment>
    <comment ref="F50" authorId="0" shapeId="0">
      <text>
        <r>
          <rPr>
            <sz val="11"/>
            <color indexed="81"/>
            <rFont val="Tahoma"/>
            <family val="2"/>
          </rPr>
          <t>Cumulative Actual % (by Month)
(Weights have to be there for the formula to work)</t>
        </r>
      </text>
    </comment>
    <comment ref="D51" authorId="0" shapeId="0">
      <text>
        <r>
          <rPr>
            <sz val="11"/>
            <color indexed="81"/>
            <rFont val="Tahoma"/>
            <family val="2"/>
          </rPr>
          <t>START Date VARIANCE for the whole initiative</t>
        </r>
        <r>
          <rPr>
            <b/>
            <sz val="11"/>
            <color indexed="81"/>
            <rFont val="Tahoma"/>
            <family val="2"/>
          </rPr>
          <t xml:space="preserve">
Variance:
</t>
        </r>
        <r>
          <rPr>
            <sz val="11"/>
            <color indexed="81"/>
            <rFont val="Tahoma"/>
            <family val="2"/>
          </rPr>
          <t>(+) Positive Days = Delayed Start
(-) Negative Days = Started Early</t>
        </r>
        <r>
          <rPr>
            <b/>
            <sz val="11"/>
            <color indexed="81"/>
            <rFont val="Tahoma"/>
            <family val="2"/>
          </rPr>
          <t xml:space="preserve">
</t>
        </r>
      </text>
    </comment>
    <comment ref="E51" authorId="0" shapeId="0">
      <text>
        <r>
          <rPr>
            <sz val="11"/>
            <color indexed="81"/>
            <rFont val="Tahoma"/>
            <family val="2"/>
          </rPr>
          <t>END Date VARIANCE for the whole initiative</t>
        </r>
        <r>
          <rPr>
            <b/>
            <sz val="11"/>
            <color indexed="81"/>
            <rFont val="Tahoma"/>
            <family val="2"/>
          </rPr>
          <t xml:space="preserve">
Variance:
</t>
        </r>
        <r>
          <rPr>
            <sz val="11"/>
            <color indexed="81"/>
            <rFont val="Tahoma"/>
            <family val="2"/>
          </rPr>
          <t>(+) Positive Days = Delayed 
(-) Negative Days = Finished Early</t>
        </r>
        <r>
          <rPr>
            <b/>
            <sz val="11"/>
            <color indexed="81"/>
            <rFont val="Tahoma"/>
            <family val="2"/>
          </rPr>
          <t xml:space="preserve">
</t>
        </r>
      </text>
    </comment>
    <comment ref="F51" authorId="0" shapeId="0">
      <text>
        <r>
          <rPr>
            <sz val="11"/>
            <color indexed="81"/>
            <rFont val="Tahoma"/>
            <family val="2"/>
          </rPr>
          <t xml:space="preserve">Variance between planned % and 
actual % 
for this month </t>
        </r>
      </text>
    </comment>
    <comment ref="C53" authorId="0" shapeId="0">
      <text>
        <r>
          <rPr>
            <b/>
            <sz val="10"/>
            <color indexed="81"/>
            <rFont val="Tahoma"/>
            <family val="2"/>
          </rPr>
          <t xml:space="preserve">Select between </t>
        </r>
        <r>
          <rPr>
            <sz val="10"/>
            <color indexed="81"/>
            <rFont val="Tahoma"/>
            <family val="2"/>
          </rPr>
          <t>OPEX and CAPEX</t>
        </r>
      </text>
    </comment>
    <comment ref="D53" authorId="0" shapeId="0">
      <text>
        <r>
          <rPr>
            <b/>
            <sz val="10"/>
            <color indexed="81"/>
            <rFont val="Tahoma"/>
            <family val="2"/>
          </rPr>
          <t xml:space="preserve">- AED </t>
        </r>
        <r>
          <rPr>
            <sz val="10"/>
            <color indexed="81"/>
            <rFont val="Tahoma"/>
            <family val="2"/>
          </rPr>
          <t xml:space="preserve">(under budget) </t>
        </r>
        <r>
          <rPr>
            <b/>
            <sz val="10"/>
            <color indexed="81"/>
            <rFont val="Tahoma"/>
            <family val="2"/>
          </rPr>
          <t xml:space="preserve">
+ AED </t>
        </r>
        <r>
          <rPr>
            <sz val="10"/>
            <color indexed="81"/>
            <rFont val="Tahoma"/>
            <family val="2"/>
          </rPr>
          <t>(over budgets)</t>
        </r>
      </text>
    </comment>
    <comment ref="E53" authorId="0" shapeId="0">
      <text>
        <r>
          <rPr>
            <b/>
            <sz val="11"/>
            <color indexed="81"/>
            <rFont val="Tahoma"/>
            <family val="2"/>
          </rPr>
          <t>Formulas only</t>
        </r>
      </text>
    </comment>
    <comment ref="D65" authorId="0" shapeId="0">
      <text>
        <r>
          <rPr>
            <sz val="11"/>
            <color indexed="81"/>
            <rFont val="Tahoma"/>
            <family val="2"/>
          </rPr>
          <t xml:space="preserve">Variance based on  cumulative initiative budget vs spent 
</t>
        </r>
      </text>
    </comment>
  </commentList>
</comments>
</file>

<file path=xl/sharedStrings.xml><?xml version="1.0" encoding="utf-8"?>
<sst xmlns="http://schemas.openxmlformats.org/spreadsheetml/2006/main" count="240" uniqueCount="114">
  <si>
    <t>Note:</t>
  </si>
  <si>
    <t>Actual</t>
  </si>
  <si>
    <t>Milestones</t>
  </si>
  <si>
    <t>Start Date</t>
  </si>
  <si>
    <t>End Date</t>
  </si>
  <si>
    <t>Plan</t>
  </si>
  <si>
    <t>Budget</t>
  </si>
  <si>
    <t>Strategic Objectives</t>
  </si>
  <si>
    <t>Key Risks / Challenges</t>
  </si>
  <si>
    <t>Key Deliverables</t>
  </si>
  <si>
    <t>Manager:</t>
  </si>
  <si>
    <t xml:space="preserve">Initiative Team </t>
  </si>
  <si>
    <t>Opex/
Capex</t>
  </si>
  <si>
    <t>Reporting Comments</t>
  </si>
  <si>
    <t>Variance</t>
  </si>
  <si>
    <t>Variance
(AED)</t>
  </si>
  <si>
    <t>Total 
(AED)</t>
  </si>
  <si>
    <t>Weight
(%)</t>
  </si>
  <si>
    <t>Error</t>
  </si>
  <si>
    <t>Off Track</t>
  </si>
  <si>
    <t>Delay</t>
  </si>
  <si>
    <t>On Track</t>
  </si>
  <si>
    <t xml:space="preserve"> -21% or Worse</t>
  </si>
  <si>
    <t xml:space="preserve"> -1% to -20%</t>
  </si>
  <si>
    <t>0% or better</t>
  </si>
  <si>
    <t>Prob.</t>
  </si>
  <si>
    <t>Impa.</t>
  </si>
  <si>
    <t>Start Date VAR:</t>
  </si>
  <si>
    <t>End Date VAR:</t>
  </si>
  <si>
    <t>Spent</t>
  </si>
  <si>
    <t>Plan / 
Spent</t>
  </si>
  <si>
    <t>Spent Budget:</t>
  </si>
  <si>
    <t>MILESTONES</t>
  </si>
  <si>
    <t>BUDGET VS SPENT</t>
  </si>
  <si>
    <t>Q1</t>
  </si>
  <si>
    <t>Q2</t>
  </si>
  <si>
    <t>Q3</t>
  </si>
  <si>
    <t>Q4</t>
  </si>
  <si>
    <t>P. Budget</t>
  </si>
  <si>
    <t>Bdgt. Spent</t>
  </si>
  <si>
    <t>(AED)</t>
  </si>
  <si>
    <t>Actual/Spent</t>
  </si>
  <si>
    <t>Total</t>
  </si>
  <si>
    <t>Mgr.</t>
  </si>
  <si>
    <t>Team Members</t>
  </si>
  <si>
    <t>Sp.</t>
  </si>
  <si>
    <t>Sponsor:</t>
  </si>
  <si>
    <t>Plan Budget:</t>
  </si>
  <si>
    <t>Mitigation Plans</t>
  </si>
  <si>
    <t xml:space="preserve">Total </t>
  </si>
  <si>
    <t xml:space="preserve">Plan </t>
  </si>
  <si>
    <t>Init. Plan %</t>
  </si>
  <si>
    <t>Init. Actual %</t>
  </si>
  <si>
    <t>P. Start Date</t>
  </si>
  <si>
    <t>P. End Date</t>
  </si>
  <si>
    <t>A. Start Date</t>
  </si>
  <si>
    <t>A. End Date</t>
  </si>
  <si>
    <t>T. P. Budget</t>
  </si>
  <si>
    <t>T. Spent Bdgt</t>
  </si>
  <si>
    <t>%</t>
  </si>
  <si>
    <t>Initiative Description</t>
  </si>
  <si>
    <t>(Days)</t>
  </si>
  <si>
    <t>W:</t>
  </si>
  <si>
    <t>Med</t>
  </si>
  <si>
    <t>Facilities Requirements</t>
  </si>
  <si>
    <t>Low</t>
  </si>
  <si>
    <t>Concept Design and Preliminary Engineering</t>
  </si>
  <si>
    <t>High</t>
  </si>
  <si>
    <t>Network CAPEX</t>
  </si>
  <si>
    <t>Tendering Packages</t>
  </si>
  <si>
    <t xml:space="preserve"> - Develop network within time and specs
 - Optimize capital and operating expenditure
 - Ensure highest level of safety and reliability</t>
  </si>
  <si>
    <t>Update Configuration Baseline</t>
  </si>
  <si>
    <t>Delay in geotechnical and  topographical surveys</t>
  </si>
  <si>
    <t>Delay in the tender packages preparation</t>
  </si>
  <si>
    <t>Increase of the Network CAPEX</t>
  </si>
  <si>
    <t>Confirm the traffic forecast by end of July 2018</t>
  </si>
  <si>
    <t>Close follow-up of the Engineer Progress and suppor to get NOCs</t>
  </si>
  <si>
    <t>Review the Engineer CAPEX and organize value engineering workshops</t>
  </si>
  <si>
    <t>Update Configuration Baseline 03 Report (traffic forecast)</t>
  </si>
  <si>
    <t>Topographical and Geotechnical Surveys</t>
  </si>
  <si>
    <t>O&amp;M + Freight Facilities PE and related CAPEX</t>
  </si>
  <si>
    <t>System Documentation Update</t>
  </si>
  <si>
    <t>Engineer</t>
  </si>
  <si>
    <t>CAPEX</t>
  </si>
  <si>
    <t>PMC</t>
  </si>
  <si>
    <t>In progress and related to the above</t>
  </si>
  <si>
    <t>Goint to Tender with Concept Design on 15 Nov and issue Addendum in December to include the PE</t>
  </si>
  <si>
    <t>Baseline 4 Configuration has been agreed by the Board, contractual formalization on-going</t>
  </si>
  <si>
    <t>GEO and TOPO sub-contract has been issued, work have started</t>
  </si>
  <si>
    <t>Strategy agreed at COO/CEO Level and presented to Technical Committee and approved by the Board</t>
  </si>
  <si>
    <t>Note:  PMC didn't submit any invoice regarding PE review.</t>
  </si>
  <si>
    <t>Note:
Two ENG Invoices related to PE are in the process of approval.  It will be reflected in Q4.</t>
  </si>
  <si>
    <t>ENG (CH2M) have mobilized and working with PMC. ER Commercial Dept, is required to finalize Traffic Forecast by end July</t>
  </si>
  <si>
    <t>TOPO and GEO Contract Awarded, No progress report avail yet</t>
  </si>
  <si>
    <t>INITIATIVE</t>
  </si>
  <si>
    <t>Work have started and meeting are taking place between PMC / ENG, but no submittal received yet</t>
  </si>
  <si>
    <t xml:space="preserve"> Work have started and meeting are taking place between PMC / ENG, but no submittal received yet</t>
  </si>
  <si>
    <t>Road Construction Project</t>
  </si>
  <si>
    <t>Road Concept Design, Preliminary Engineering and Tenders preparation</t>
  </si>
  <si>
    <t xml:space="preserve">Julian Jones </t>
  </si>
  <si>
    <t xml:space="preserve">Philippe Miller </t>
  </si>
  <si>
    <t>Michel Hegis</t>
  </si>
  <si>
    <t>Sebastien Mofe</t>
  </si>
  <si>
    <t>Francis Kevin</t>
  </si>
  <si>
    <t>Henry Emmy</t>
  </si>
  <si>
    <t>Change of BC the traffic forecasts</t>
  </si>
  <si>
    <t>Builders Corporation (BC)</t>
  </si>
  <si>
    <t>Border Connection PE and related CAPEX</t>
  </si>
  <si>
    <t xml:space="preserve"> Section PE and related CAPEX</t>
  </si>
  <si>
    <t>Update PE and related CAPEX</t>
  </si>
  <si>
    <t>Section PE and related CAPEX</t>
  </si>
  <si>
    <t>2021 INITIATIVE &amp; PERFORMANCE REPORT</t>
  </si>
  <si>
    <t>2021 INITIATIVE PERFORMANCE REPORT IN GRAPHS</t>
  </si>
  <si>
    <t>Recommended to Protect the sheet with a password (Menu&gt;Review&gt;Protect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</si>
</sst>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6" x14ac:knownFonts="1">
    <font>
      <sz val="11"/>
      <color theme="1"/>
      <name val="Calibri"/>
      <family val="2"/>
      <scheme val="minor"/>
    </font>
    <font>
      <sz val="11"/>
      <color indexed="8"/>
      <name val="Calibri"/>
      <family val="2"/>
    </font>
    <font>
      <sz val="8"/>
      <name val="Calibri"/>
      <family val="2"/>
    </font>
    <font>
      <sz val="11"/>
      <color theme="1"/>
      <name val="Arial"/>
      <family val="2"/>
    </font>
    <font>
      <b/>
      <sz val="16"/>
      <color indexed="8"/>
      <name val="Arial"/>
      <family val="2"/>
    </font>
    <font>
      <b/>
      <sz val="14"/>
      <color indexed="8"/>
      <name val="Arial"/>
      <family val="2"/>
    </font>
    <font>
      <b/>
      <i/>
      <sz val="14"/>
      <color indexed="8"/>
      <name val="Arial"/>
      <family val="2"/>
    </font>
    <font>
      <b/>
      <sz val="10"/>
      <color indexed="8"/>
      <name val="Arial"/>
      <family val="2"/>
    </font>
    <font>
      <b/>
      <sz val="12"/>
      <color indexed="8"/>
      <name val="Arial"/>
      <family val="2"/>
    </font>
    <font>
      <b/>
      <sz val="9"/>
      <name val="Arial"/>
      <family val="2"/>
    </font>
    <font>
      <b/>
      <sz val="12"/>
      <color theme="0"/>
      <name val="Arial"/>
      <family val="2"/>
    </font>
    <font>
      <b/>
      <sz val="14"/>
      <color theme="0"/>
      <name val="Arial"/>
      <family val="2"/>
    </font>
    <font>
      <b/>
      <sz val="32"/>
      <color indexed="8"/>
      <name val="Arial"/>
      <family val="2"/>
    </font>
    <font>
      <b/>
      <sz val="11"/>
      <color indexed="81"/>
      <name val="Tahoma"/>
      <family val="2"/>
    </font>
    <font>
      <sz val="11"/>
      <color indexed="81"/>
      <name val="Tahoma"/>
      <family val="2"/>
    </font>
    <font>
      <b/>
      <sz val="11"/>
      <color theme="1"/>
      <name val="Arial"/>
      <family val="2"/>
    </font>
    <font>
      <sz val="12"/>
      <color theme="1"/>
      <name val="Arial"/>
      <family val="2"/>
    </font>
    <font>
      <sz val="20"/>
      <color theme="1"/>
      <name val="Arial"/>
      <family val="2"/>
    </font>
    <font>
      <b/>
      <sz val="36"/>
      <color indexed="8"/>
      <name val="Arial"/>
      <family val="2"/>
    </font>
    <font>
      <sz val="11"/>
      <color indexed="8"/>
      <name val="Arial"/>
      <family val="2"/>
    </font>
    <font>
      <b/>
      <sz val="11"/>
      <color indexed="8"/>
      <name val="Arial"/>
      <family val="2"/>
    </font>
    <font>
      <sz val="11"/>
      <color theme="0"/>
      <name val="Arial"/>
      <family val="2"/>
    </font>
    <font>
      <b/>
      <sz val="8"/>
      <color theme="1"/>
      <name val="Arial"/>
      <family val="2"/>
    </font>
    <font>
      <sz val="12"/>
      <color indexed="8"/>
      <name val="Arial"/>
      <family val="2"/>
    </font>
    <font>
      <sz val="10"/>
      <color indexed="8"/>
      <name val="Arial"/>
      <family val="2"/>
    </font>
    <font>
      <b/>
      <sz val="22"/>
      <color theme="0"/>
      <name val="Arial"/>
      <family val="2"/>
    </font>
    <font>
      <b/>
      <sz val="11"/>
      <color theme="0"/>
      <name val="Arial"/>
      <family val="2"/>
    </font>
    <font>
      <b/>
      <sz val="10"/>
      <color theme="0"/>
      <name val="Arial"/>
      <family val="2"/>
    </font>
    <font>
      <b/>
      <sz val="12"/>
      <color theme="1"/>
      <name val="Arial"/>
      <family val="2"/>
    </font>
    <font>
      <sz val="11"/>
      <color indexed="9"/>
      <name val="Arial"/>
      <family val="2"/>
    </font>
    <font>
      <b/>
      <sz val="24"/>
      <color rgb="FF00B0F0"/>
      <name val="Arial"/>
      <family val="2"/>
    </font>
    <font>
      <sz val="14"/>
      <color indexed="8"/>
      <name val="Arial"/>
      <family val="2"/>
    </font>
    <font>
      <b/>
      <sz val="10"/>
      <color indexed="81"/>
      <name val="Tahoma"/>
      <family val="2"/>
    </font>
    <font>
      <sz val="10"/>
      <color indexed="81"/>
      <name val="Tahoma"/>
      <family val="2"/>
    </font>
    <font>
      <b/>
      <u/>
      <sz val="11"/>
      <color indexed="81"/>
      <name val="Tahoma"/>
      <family val="2"/>
    </font>
    <font>
      <b/>
      <sz val="11"/>
      <color theme="0" tint="-0.499984740745262"/>
      <name val="Arial"/>
      <family val="2"/>
    </font>
    <font>
      <b/>
      <sz val="9"/>
      <color indexed="81"/>
      <name val="Tahoma"/>
      <family val="2"/>
    </font>
    <font>
      <sz val="10"/>
      <color theme="1"/>
      <name val="Arial"/>
      <family val="2"/>
    </font>
    <font>
      <sz val="14"/>
      <color theme="1"/>
      <name val="Arial"/>
      <family val="2"/>
    </font>
    <font>
      <sz val="14"/>
      <color theme="0"/>
      <name val="Arial"/>
      <family val="2"/>
    </font>
    <font>
      <b/>
      <sz val="14"/>
      <color theme="1"/>
      <name val="Arial"/>
      <family val="2"/>
    </font>
    <font>
      <u/>
      <sz val="11"/>
      <color indexed="81"/>
      <name val="Tahoma"/>
      <family val="2"/>
    </font>
    <font>
      <b/>
      <sz val="24"/>
      <color theme="0" tint="-0.34998626667073579"/>
      <name val="Arial"/>
      <family val="2"/>
    </font>
    <font>
      <b/>
      <sz val="20"/>
      <color theme="0" tint="-0.34998626667073579"/>
      <name val="Arial"/>
      <family val="2"/>
    </font>
    <font>
      <b/>
      <sz val="18"/>
      <color theme="0" tint="-0.249977111117893"/>
      <name val="Arial"/>
      <family val="2"/>
    </font>
    <font>
      <sz val="16"/>
      <color rgb="FFFF0000"/>
      <name val="Arial"/>
      <family val="2"/>
    </font>
  </fonts>
  <fills count="21">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10"/>
        <bgColor indexed="64"/>
      </patternFill>
    </fill>
    <fill>
      <patternFill patternType="solid">
        <fgColor theme="0" tint="-0.249977111117893"/>
        <bgColor indexed="64"/>
      </patternFill>
    </fill>
    <fill>
      <patternFill patternType="solid">
        <fgColor theme="1"/>
        <bgColor indexed="64"/>
      </patternFill>
    </fill>
    <fill>
      <patternFill patternType="solid">
        <fgColor indexed="44"/>
        <bgColor indexed="64"/>
      </patternFill>
    </fill>
    <fill>
      <patternFill patternType="solid">
        <fgColor theme="0"/>
        <bgColor indexed="64"/>
      </patternFill>
    </fill>
    <fill>
      <patternFill patternType="solid">
        <fgColor rgb="FFFFFF00"/>
        <bgColor indexed="64"/>
      </patternFill>
    </fill>
    <fill>
      <patternFill patternType="solid">
        <fgColor rgb="FFC00000"/>
        <bgColor indexed="64"/>
      </patternFill>
    </fill>
    <fill>
      <patternFill patternType="solid">
        <fgColor rgb="FFCDCDCD"/>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bgColor indexed="64"/>
      </patternFill>
    </fill>
    <fill>
      <patternFill patternType="solid">
        <fgColor theme="8" tint="0.39997558519241921"/>
        <bgColor indexed="64"/>
      </patternFill>
    </fill>
    <fill>
      <patternFill patternType="solid">
        <fgColor rgb="FFD9D9D9"/>
        <bgColor indexed="64"/>
      </patternFill>
    </fill>
    <fill>
      <patternFill patternType="solid">
        <fgColor rgb="FF4F81BD"/>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theme="0"/>
      </right>
      <top style="thin">
        <color theme="1"/>
      </top>
      <bottom/>
      <diagonal/>
    </border>
    <border>
      <left style="thin">
        <color indexed="64"/>
      </left>
      <right/>
      <top/>
      <bottom/>
      <diagonal/>
    </border>
    <border>
      <left style="medium">
        <color theme="0"/>
      </left>
      <right/>
      <top style="thin">
        <color indexed="64"/>
      </top>
      <bottom style="medium">
        <color theme="0"/>
      </bottom>
      <diagonal/>
    </border>
    <border>
      <left style="thin">
        <color indexed="64"/>
      </left>
      <right/>
      <top style="medium">
        <color theme="0"/>
      </top>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bottom style="thin">
        <color theme="0"/>
      </bottom>
      <diagonal/>
    </border>
    <border>
      <left style="thin">
        <color theme="0"/>
      </left>
      <right style="thin">
        <color theme="0"/>
      </right>
      <top/>
      <bottom style="thin">
        <color indexed="64"/>
      </bottom>
      <diagonal/>
    </border>
    <border>
      <left/>
      <right/>
      <top/>
      <bottom style="thin">
        <color theme="0"/>
      </bottom>
      <diagonal/>
    </border>
    <border>
      <left/>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top style="medium">
        <color theme="0"/>
      </top>
      <bottom/>
      <diagonal/>
    </border>
    <border>
      <left style="thin">
        <color theme="0"/>
      </left>
      <right/>
      <top style="thin">
        <color indexed="64"/>
      </top>
      <bottom style="medium">
        <color theme="0"/>
      </bottom>
      <diagonal/>
    </border>
    <border>
      <left/>
      <right style="thin">
        <color theme="0"/>
      </right>
      <top style="thin">
        <color indexed="64"/>
      </top>
      <bottom style="medium">
        <color theme="0"/>
      </bottom>
      <diagonal/>
    </border>
    <border>
      <left/>
      <right/>
      <top style="thin">
        <color indexed="64"/>
      </top>
      <bottom/>
      <diagonal/>
    </border>
    <border>
      <left style="thin">
        <color theme="0"/>
      </left>
      <right style="thin">
        <color theme="0"/>
      </right>
      <top style="thin">
        <color theme="0"/>
      </top>
      <bottom style="thin">
        <color indexed="64"/>
      </bottom>
      <diagonal/>
    </border>
    <border>
      <left/>
      <right/>
      <top style="thin">
        <color theme="0"/>
      </top>
      <bottom style="thin">
        <color indexed="64"/>
      </bottom>
      <diagonal/>
    </border>
    <border>
      <left style="thin">
        <color indexed="64"/>
      </left>
      <right/>
      <top style="thin">
        <color theme="0"/>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theme="0"/>
      </left>
      <right/>
      <top style="thin">
        <color theme="0"/>
      </top>
      <bottom style="thin">
        <color indexed="64"/>
      </bottom>
      <diagonal/>
    </border>
    <border>
      <left/>
      <right/>
      <top/>
      <bottom style="thick">
        <color theme="0" tint="-0.499984740745262"/>
      </bottom>
      <diagonal/>
    </border>
    <border>
      <left style="thin">
        <color theme="0"/>
      </left>
      <right/>
      <top/>
      <bottom style="thin">
        <color indexed="64"/>
      </bottom>
      <diagonal/>
    </border>
    <border>
      <left/>
      <right style="thin">
        <color theme="1"/>
      </right>
      <top/>
      <bottom style="thin">
        <color indexed="64"/>
      </bottom>
      <diagonal/>
    </border>
    <border>
      <left style="double">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45">
    <xf numFmtId="0" fontId="0" fillId="0" borderId="0" xfId="0"/>
    <xf numFmtId="0" fontId="5" fillId="0" borderId="0" xfId="0" applyFont="1" applyAlignment="1" applyProtection="1"/>
    <xf numFmtId="0" fontId="6" fillId="0" borderId="0" xfId="0" applyFont="1" applyAlignment="1" applyProtection="1"/>
    <xf numFmtId="9" fontId="19" fillId="7" borderId="0" xfId="0" applyNumberFormat="1" applyFont="1" applyFill="1" applyBorder="1" applyAlignment="1" applyProtection="1">
      <alignment horizontal="center" vertical="center"/>
    </xf>
    <xf numFmtId="0" fontId="18" fillId="0" borderId="0" xfId="0" applyFont="1" applyAlignment="1" applyProtection="1">
      <alignment vertical="center" wrapText="1"/>
    </xf>
    <xf numFmtId="0" fontId="5" fillId="0" borderId="0" xfId="0" applyFont="1" applyAlignment="1" applyProtection="1">
      <alignment horizontal="right"/>
    </xf>
    <xf numFmtId="0" fontId="10" fillId="6" borderId="15" xfId="0" applyFont="1" applyFill="1" applyBorder="1" applyAlignment="1" applyProtection="1">
      <alignment horizontal="center" vertical="center" textRotation="90" wrapText="1"/>
    </xf>
    <xf numFmtId="0" fontId="4" fillId="0" borderId="0" xfId="0" applyFont="1" applyAlignment="1" applyProtection="1"/>
    <xf numFmtId="0" fontId="3" fillId="0" borderId="0" xfId="0" applyFont="1" applyProtection="1"/>
    <xf numFmtId="0" fontId="3" fillId="0" borderId="0" xfId="0" applyFont="1" applyBorder="1" applyAlignment="1" applyProtection="1">
      <alignment horizontal="center"/>
    </xf>
    <xf numFmtId="0" fontId="19" fillId="0" borderId="0" xfId="0" applyFont="1" applyBorder="1" applyAlignment="1" applyProtection="1">
      <alignment vertical="center"/>
    </xf>
    <xf numFmtId="0" fontId="3" fillId="0" borderId="0" xfId="0" applyFont="1" applyAlignment="1" applyProtection="1">
      <alignment vertical="center"/>
    </xf>
    <xf numFmtId="0" fontId="9" fillId="2" borderId="0" xfId="0" applyFont="1" applyFill="1" applyBorder="1" applyAlignment="1" applyProtection="1">
      <alignment vertical="center"/>
    </xf>
    <xf numFmtId="0" fontId="3" fillId="0" borderId="0" xfId="0" applyFont="1" applyAlignment="1" applyProtection="1">
      <alignment horizontal="center"/>
    </xf>
    <xf numFmtId="0" fontId="17" fillId="0" borderId="0" xfId="0" applyFont="1" applyAlignment="1" applyProtection="1">
      <alignment vertical="center"/>
    </xf>
    <xf numFmtId="0" fontId="20" fillId="0" borderId="14" xfId="0" applyNumberFormat="1" applyFont="1" applyFill="1" applyBorder="1" applyAlignment="1" applyProtection="1">
      <alignment horizontal="center" vertical="center" wrapText="1"/>
    </xf>
    <xf numFmtId="0" fontId="15" fillId="0" borderId="0" xfId="0" applyFont="1" applyAlignment="1" applyProtection="1">
      <alignment vertical="center"/>
    </xf>
    <xf numFmtId="0" fontId="19" fillId="0" borderId="16"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vertical="center" wrapText="1"/>
    </xf>
    <xf numFmtId="0" fontId="19" fillId="0" borderId="8" xfId="0" applyNumberFormat="1" applyFont="1" applyFill="1" applyBorder="1" applyAlignment="1" applyProtection="1">
      <alignment horizontal="left" vertical="top" wrapText="1"/>
    </xf>
    <xf numFmtId="0" fontId="15" fillId="0" borderId="0" xfId="0" applyFont="1" applyBorder="1" applyAlignment="1" applyProtection="1">
      <alignment horizontal="center"/>
    </xf>
    <xf numFmtId="0" fontId="3" fillId="8" borderId="0" xfId="0" applyFont="1" applyFill="1" applyProtection="1"/>
    <xf numFmtId="0" fontId="3" fillId="8" borderId="5" xfId="0" applyFont="1" applyFill="1" applyBorder="1" applyAlignment="1" applyProtection="1"/>
    <xf numFmtId="0" fontId="15" fillId="8" borderId="5" xfId="0" applyFont="1" applyFill="1" applyBorder="1" applyAlignment="1" applyProtection="1">
      <alignment horizontal="center" vertical="center"/>
    </xf>
    <xf numFmtId="0" fontId="22" fillId="6" borderId="6" xfId="0" applyFont="1" applyFill="1" applyBorder="1" applyAlignment="1" applyProtection="1">
      <alignment horizontal="center" vertical="center" wrapText="1"/>
    </xf>
    <xf numFmtId="0" fontId="15" fillId="8" borderId="0" xfId="0" applyFont="1" applyFill="1" applyBorder="1" applyAlignment="1" applyProtection="1">
      <alignment horizontal="center" vertical="center"/>
    </xf>
    <xf numFmtId="9" fontId="24" fillId="0" borderId="31" xfId="1" applyFont="1" applyFill="1" applyBorder="1" applyAlignment="1" applyProtection="1">
      <alignment horizontal="center" vertical="center" wrapText="1"/>
      <protection locked="0"/>
    </xf>
    <xf numFmtId="0" fontId="3" fillId="6" borderId="0" xfId="0" applyFont="1" applyFill="1" applyAlignment="1" applyProtection="1"/>
    <xf numFmtId="9" fontId="19" fillId="0" borderId="0" xfId="0" applyNumberFormat="1" applyFont="1" applyBorder="1" applyAlignment="1" applyProtection="1">
      <alignment vertical="center"/>
    </xf>
    <xf numFmtId="9" fontId="24" fillId="0" borderId="32" xfId="1" applyFont="1" applyFill="1" applyBorder="1" applyAlignment="1" applyProtection="1">
      <alignment horizontal="center" vertical="center" wrapText="1"/>
      <protection locked="0"/>
    </xf>
    <xf numFmtId="9" fontId="24" fillId="0" borderId="33" xfId="1" applyFont="1" applyFill="1" applyBorder="1" applyAlignment="1" applyProtection="1">
      <alignment horizontal="center" vertical="center" wrapText="1"/>
      <protection locked="0"/>
    </xf>
    <xf numFmtId="9" fontId="24" fillId="0" borderId="20" xfId="1" applyFont="1" applyFill="1" applyBorder="1" applyAlignment="1" applyProtection="1">
      <alignment horizontal="center" vertical="center" wrapText="1"/>
      <protection locked="0"/>
    </xf>
    <xf numFmtId="9" fontId="24" fillId="0" borderId="36" xfId="1" applyFont="1" applyFill="1" applyBorder="1" applyAlignment="1" applyProtection="1">
      <alignment horizontal="center" vertical="center" wrapText="1"/>
      <protection locked="0"/>
    </xf>
    <xf numFmtId="9" fontId="24" fillId="7" borderId="5" xfId="0" applyNumberFormat="1" applyFont="1" applyFill="1" applyBorder="1" applyAlignment="1" applyProtection="1">
      <alignment horizontal="center" vertical="center"/>
    </xf>
    <xf numFmtId="0" fontId="3" fillId="0" borderId="0" xfId="0" applyNumberFormat="1" applyFont="1" applyBorder="1" applyAlignment="1" applyProtection="1">
      <alignment horizontal="center"/>
    </xf>
    <xf numFmtId="9" fontId="24" fillId="7" borderId="27" xfId="0" applyNumberFormat="1" applyFont="1" applyFill="1" applyBorder="1" applyAlignment="1" applyProtection="1">
      <alignment horizontal="center" vertical="center"/>
    </xf>
    <xf numFmtId="0" fontId="19" fillId="0" borderId="1" xfId="0" applyNumberFormat="1" applyFont="1" applyFill="1" applyBorder="1" applyAlignment="1" applyProtection="1">
      <alignment horizontal="center" vertical="center" wrapText="1"/>
      <protection locked="0"/>
    </xf>
    <xf numFmtId="0" fontId="19" fillId="0" borderId="0" xfId="0" applyNumberFormat="1" applyFont="1" applyFill="1" applyBorder="1" applyAlignment="1" applyProtection="1">
      <alignment horizontal="right" vertical="top"/>
    </xf>
    <xf numFmtId="0" fontId="19" fillId="0" borderId="0" xfId="0" applyNumberFormat="1" applyFont="1" applyFill="1" applyBorder="1" applyAlignment="1" applyProtection="1">
      <alignment vertical="top"/>
    </xf>
    <xf numFmtId="3" fontId="20" fillId="0" borderId="0" xfId="0" applyNumberFormat="1" applyFont="1" applyFill="1" applyBorder="1" applyAlignment="1" applyProtection="1">
      <alignment vertical="top" wrapText="1"/>
    </xf>
    <xf numFmtId="0" fontId="19" fillId="0" borderId="5" xfId="0" applyNumberFormat="1" applyFont="1" applyFill="1" applyBorder="1" applyAlignment="1" applyProtection="1">
      <alignment horizontal="left" vertical="top" wrapText="1"/>
    </xf>
    <xf numFmtId="3" fontId="3" fillId="0" borderId="0" xfId="0" applyNumberFormat="1" applyFont="1" applyProtection="1"/>
    <xf numFmtId="0" fontId="19" fillId="0" borderId="0" xfId="0" applyNumberFormat="1" applyFont="1" applyFill="1" applyBorder="1" applyAlignment="1" applyProtection="1">
      <alignment horizontal="center" wrapText="1"/>
    </xf>
    <xf numFmtId="0" fontId="30" fillId="0" borderId="0" xfId="0" applyNumberFormat="1" applyFont="1" applyFill="1" applyBorder="1" applyAlignment="1" applyProtection="1">
      <alignment horizontal="center" vertical="center" wrapText="1"/>
    </xf>
    <xf numFmtId="0" fontId="3" fillId="0" borderId="0" xfId="0" applyFont="1" applyBorder="1" applyAlignment="1" applyProtection="1">
      <alignment horizontal="left"/>
    </xf>
    <xf numFmtId="0" fontId="23" fillId="13" borderId="1" xfId="0" applyFont="1" applyFill="1" applyBorder="1" applyAlignment="1" applyProtection="1">
      <alignment horizontal="center" vertical="center" textRotation="90"/>
    </xf>
    <xf numFmtId="14" fontId="21" fillId="17" borderId="19"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vertical="center"/>
    </xf>
    <xf numFmtId="0" fontId="28" fillId="5" borderId="3" xfId="0" applyFont="1" applyFill="1" applyBorder="1" applyAlignment="1" applyProtection="1">
      <alignment vertical="center"/>
    </xf>
    <xf numFmtId="14" fontId="21" fillId="17" borderId="35" xfId="0" applyNumberFormat="1" applyFont="1" applyFill="1" applyBorder="1" applyAlignment="1" applyProtection="1">
      <alignment horizontal="center" vertical="center" wrapText="1"/>
      <protection locked="0"/>
    </xf>
    <xf numFmtId="0" fontId="12" fillId="0" borderId="0" xfId="0" applyFont="1" applyBorder="1" applyAlignment="1" applyProtection="1">
      <alignment vertical="center"/>
    </xf>
    <xf numFmtId="0" fontId="16" fillId="0" borderId="0" xfId="0" applyFont="1" applyProtection="1"/>
    <xf numFmtId="0" fontId="16" fillId="0" borderId="0" xfId="0" applyFont="1" applyAlignment="1" applyProtection="1">
      <alignment vertical="center"/>
    </xf>
    <xf numFmtId="0" fontId="8" fillId="18" borderId="7" xfId="0" applyFont="1" applyFill="1" applyBorder="1" applyAlignment="1" applyProtection="1">
      <alignment horizontal="center" vertical="center" wrapText="1"/>
    </xf>
    <xf numFmtId="0" fontId="8" fillId="16" borderId="1" xfId="0" applyNumberFormat="1" applyFont="1" applyFill="1" applyBorder="1" applyAlignment="1" applyProtection="1">
      <alignment horizontal="center" vertical="center" wrapText="1"/>
    </xf>
    <xf numFmtId="0" fontId="8" fillId="15" borderId="1" xfId="0" applyNumberFormat="1" applyFont="1" applyFill="1" applyBorder="1" applyAlignment="1" applyProtection="1">
      <alignment horizontal="center" vertical="center" wrapText="1"/>
    </xf>
    <xf numFmtId="0" fontId="8" fillId="14" borderId="1" xfId="0" applyNumberFormat="1" applyFont="1" applyFill="1" applyBorder="1" applyAlignment="1" applyProtection="1">
      <alignment horizontal="center" vertical="center" wrapText="1"/>
    </xf>
    <xf numFmtId="0" fontId="19" fillId="13" borderId="21" xfId="0" applyNumberFormat="1" applyFont="1" applyFill="1" applyBorder="1" applyAlignment="1" applyProtection="1">
      <alignment horizontal="center" vertical="center" wrapText="1"/>
    </xf>
    <xf numFmtId="0" fontId="21" fillId="17" borderId="19" xfId="0" applyNumberFormat="1" applyFont="1" applyFill="1" applyBorder="1" applyAlignment="1" applyProtection="1">
      <alignment horizontal="center" vertical="center" wrapText="1"/>
    </xf>
    <xf numFmtId="1" fontId="19" fillId="8" borderId="11" xfId="0" applyNumberFormat="1" applyFont="1" applyFill="1" applyBorder="1" applyAlignment="1" applyProtection="1">
      <alignment horizontal="center" vertical="center" wrapText="1"/>
    </xf>
    <xf numFmtId="0" fontId="3" fillId="8" borderId="11" xfId="0" applyNumberFormat="1" applyFont="1" applyFill="1" applyBorder="1" applyAlignment="1" applyProtection="1">
      <alignment horizontal="center" vertical="center" wrapText="1"/>
    </xf>
    <xf numFmtId="0" fontId="21" fillId="17" borderId="6" xfId="0" applyNumberFormat="1" applyFont="1" applyFill="1" applyBorder="1" applyAlignment="1" applyProtection="1">
      <alignment horizontal="center" vertical="center" wrapText="1"/>
    </xf>
    <xf numFmtId="0" fontId="21" fillId="17" borderId="35" xfId="0" applyNumberFormat="1" applyFont="1" applyFill="1" applyBorder="1" applyAlignment="1" applyProtection="1">
      <alignment horizontal="center" vertical="center" wrapText="1"/>
    </xf>
    <xf numFmtId="1" fontId="19" fillId="8" borderId="44" xfId="0" applyNumberFormat="1" applyFont="1" applyFill="1" applyBorder="1" applyAlignment="1" applyProtection="1">
      <alignment horizontal="center" vertical="center" wrapText="1"/>
    </xf>
    <xf numFmtId="0" fontId="3" fillId="8" borderId="6" xfId="0" applyNumberFormat="1" applyFont="1" applyFill="1" applyBorder="1" applyAlignment="1" applyProtection="1">
      <alignment horizontal="center" vertical="center" wrapText="1"/>
    </xf>
    <xf numFmtId="3" fontId="19" fillId="13" borderId="22" xfId="0" applyNumberFormat="1" applyFont="1" applyFill="1" applyBorder="1" applyAlignment="1" applyProtection="1">
      <alignment horizontal="center" vertical="center" wrapText="1"/>
    </xf>
    <xf numFmtId="3" fontId="21" fillId="17" borderId="7" xfId="0" applyNumberFormat="1" applyFont="1" applyFill="1" applyBorder="1" applyAlignment="1" applyProtection="1">
      <alignment horizontal="center" vertical="center" wrapText="1"/>
    </xf>
    <xf numFmtId="0" fontId="20" fillId="13" borderId="22" xfId="0" applyNumberFormat="1" applyFont="1" applyFill="1" applyBorder="1" applyAlignment="1" applyProtection="1">
      <alignment horizontal="center" vertical="center" wrapText="1"/>
    </xf>
    <xf numFmtId="0" fontId="26" fillId="17" borderId="7" xfId="0" applyNumberFormat="1" applyFont="1" applyFill="1" applyBorder="1" applyAlignment="1" applyProtection="1">
      <alignment horizontal="center" vertical="center" wrapText="1"/>
    </xf>
    <xf numFmtId="1" fontId="8" fillId="0" borderId="0" xfId="0" applyNumberFormat="1" applyFont="1" applyFill="1" applyBorder="1" applyAlignment="1" applyProtection="1">
      <alignment horizontal="center" vertical="top" wrapText="1"/>
    </xf>
    <xf numFmtId="164" fontId="37" fillId="0" borderId="0" xfId="1" applyNumberFormat="1" applyFont="1" applyBorder="1" applyAlignment="1" applyProtection="1">
      <alignment horizontal="center"/>
    </xf>
    <xf numFmtId="9" fontId="24" fillId="0" borderId="23" xfId="1" applyFont="1" applyFill="1" applyBorder="1" applyAlignment="1" applyProtection="1">
      <alignment horizontal="center" vertical="center" wrapText="1"/>
    </xf>
    <xf numFmtId="9" fontId="24" fillId="0" borderId="24" xfId="1" applyFont="1" applyFill="1" applyBorder="1" applyAlignment="1" applyProtection="1">
      <alignment horizontal="center" vertical="center" wrapText="1"/>
    </xf>
    <xf numFmtId="9" fontId="24" fillId="0" borderId="22" xfId="1" applyFont="1" applyFill="1" applyBorder="1" applyAlignment="1" applyProtection="1">
      <alignment horizontal="center" vertical="center" wrapText="1"/>
    </xf>
    <xf numFmtId="9" fontId="24" fillId="0" borderId="32" xfId="1" applyFont="1" applyFill="1" applyBorder="1" applyAlignment="1" applyProtection="1">
      <alignment horizontal="center" vertical="center" wrapText="1"/>
    </xf>
    <xf numFmtId="9" fontId="24" fillId="0" borderId="33" xfId="1" applyFont="1" applyFill="1" applyBorder="1" applyAlignment="1" applyProtection="1">
      <alignment horizontal="center" vertical="center" wrapText="1"/>
    </xf>
    <xf numFmtId="9" fontId="24" fillId="0" borderId="20" xfId="1" applyFont="1" applyFill="1" applyBorder="1" applyAlignment="1" applyProtection="1">
      <alignment horizontal="center" vertical="center" wrapText="1"/>
    </xf>
    <xf numFmtId="0" fontId="42" fillId="0" borderId="18" xfId="0" applyNumberFormat="1" applyFont="1" applyFill="1" applyBorder="1" applyAlignment="1" applyProtection="1">
      <alignment horizontal="center" vertical="center" wrapText="1"/>
    </xf>
    <xf numFmtId="0" fontId="42" fillId="0" borderId="37" xfId="0" applyNumberFormat="1" applyFont="1" applyFill="1" applyBorder="1" applyAlignment="1" applyProtection="1">
      <alignment horizontal="center" vertical="center" wrapText="1"/>
    </xf>
    <xf numFmtId="0" fontId="42" fillId="0" borderId="0" xfId="0" applyNumberFormat="1" applyFont="1" applyFill="1" applyBorder="1" applyAlignment="1" applyProtection="1">
      <alignment horizontal="center" vertical="center" wrapText="1"/>
    </xf>
    <xf numFmtId="0" fontId="42" fillId="0" borderId="16" xfId="0" applyNumberFormat="1" applyFont="1" applyFill="1" applyBorder="1" applyAlignment="1" applyProtection="1">
      <alignment horizontal="center" vertical="center" wrapText="1"/>
    </xf>
    <xf numFmtId="0" fontId="43" fillId="0" borderId="16" xfId="0" applyNumberFormat="1" applyFont="1" applyFill="1" applyBorder="1" applyAlignment="1" applyProtection="1">
      <alignment horizontal="center" vertical="center" wrapText="1"/>
    </xf>
    <xf numFmtId="9" fontId="19" fillId="0" borderId="14" xfId="0" applyNumberFormat="1" applyFont="1" applyFill="1" applyBorder="1" applyAlignment="1" applyProtection="1">
      <alignment horizontal="center" vertical="center" wrapText="1"/>
    </xf>
    <xf numFmtId="0" fontId="19" fillId="0" borderId="5" xfId="0" applyNumberFormat="1" applyFont="1" applyFill="1" applyBorder="1" applyAlignment="1" applyProtection="1">
      <alignment vertical="top" wrapText="1"/>
    </xf>
    <xf numFmtId="0" fontId="19" fillId="0" borderId="5" xfId="0" applyNumberFormat="1" applyFont="1" applyFill="1" applyBorder="1" applyAlignment="1" applyProtection="1">
      <alignment horizontal="right" vertical="top" wrapText="1"/>
    </xf>
    <xf numFmtId="9" fontId="19" fillId="0" borderId="8" xfId="0" applyNumberFormat="1" applyFont="1" applyFill="1" applyBorder="1" applyAlignment="1" applyProtection="1">
      <alignment horizontal="left" vertical="top" wrapText="1"/>
    </xf>
    <xf numFmtId="0" fontId="10" fillId="6" borderId="11" xfId="0" applyFont="1" applyFill="1" applyBorder="1" applyAlignment="1" applyProtection="1">
      <alignment horizontal="center" vertical="center" textRotation="90" wrapText="1"/>
    </xf>
    <xf numFmtId="14" fontId="19" fillId="13" borderId="21" xfId="0" applyNumberFormat="1" applyFont="1" applyFill="1" applyBorder="1" applyAlignment="1" applyProtection="1">
      <alignment horizontal="center" vertical="center" wrapText="1"/>
    </xf>
    <xf numFmtId="9" fontId="24" fillId="0" borderId="31" xfId="1" applyFont="1" applyFill="1" applyBorder="1" applyAlignment="1" applyProtection="1">
      <alignment horizontal="center" vertical="center" wrapText="1"/>
    </xf>
    <xf numFmtId="9" fontId="24" fillId="0" borderId="36" xfId="1" applyFont="1" applyFill="1" applyBorder="1" applyAlignment="1" applyProtection="1">
      <alignment horizontal="center" vertical="center" wrapText="1"/>
    </xf>
    <xf numFmtId="9" fontId="21" fillId="17" borderId="0" xfId="0" applyNumberFormat="1" applyFont="1" applyFill="1" applyBorder="1" applyAlignment="1" applyProtection="1">
      <alignment horizontal="center" vertical="center"/>
    </xf>
    <xf numFmtId="9" fontId="19" fillId="3" borderId="0" xfId="0" applyNumberFormat="1" applyFont="1" applyFill="1" applyBorder="1" applyAlignment="1" applyProtection="1">
      <alignment horizontal="center" vertical="center"/>
    </xf>
    <xf numFmtId="0" fontId="20" fillId="0" borderId="5"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wrapText="1"/>
    </xf>
    <xf numFmtId="0" fontId="11" fillId="6" borderId="9" xfId="0" applyFont="1" applyFill="1" applyBorder="1" applyAlignment="1" applyProtection="1">
      <alignment horizontal="center" vertical="center"/>
    </xf>
    <xf numFmtId="0" fontId="19" fillId="0" borderId="2" xfId="0" applyNumberFormat="1" applyFont="1" applyFill="1" applyBorder="1" applyAlignment="1" applyProtection="1">
      <alignment horizontal="left" vertical="center" wrapText="1" indent="1"/>
      <protection locked="0"/>
    </xf>
    <xf numFmtId="3" fontId="24" fillId="0" borderId="25" xfId="1" applyNumberFormat="1" applyFont="1" applyFill="1" applyBorder="1" applyAlignment="1" applyProtection="1">
      <alignment horizontal="center" vertical="center" wrapText="1"/>
      <protection locked="0"/>
    </xf>
    <xf numFmtId="3" fontId="24" fillId="0" borderId="26" xfId="1" applyNumberFormat="1" applyFont="1" applyFill="1" applyBorder="1" applyAlignment="1" applyProtection="1">
      <alignment horizontal="center" vertical="center" wrapText="1"/>
      <protection locked="0"/>
    </xf>
    <xf numFmtId="3" fontId="24" fillId="0" borderId="23" xfId="1" applyNumberFormat="1" applyFont="1" applyFill="1" applyBorder="1" applyAlignment="1" applyProtection="1">
      <alignment horizontal="center" vertical="center" wrapText="1"/>
    </xf>
    <xf numFmtId="3" fontId="24" fillId="0" borderId="24" xfId="1" applyNumberFormat="1" applyFont="1" applyFill="1" applyBorder="1" applyAlignment="1" applyProtection="1">
      <alignment horizontal="center" vertical="center" wrapText="1"/>
    </xf>
    <xf numFmtId="0" fontId="8" fillId="14" borderId="4" xfId="0" applyNumberFormat="1" applyFont="1" applyFill="1" applyBorder="1" applyAlignment="1" applyProtection="1">
      <alignment horizontal="center" vertical="center" wrapText="1"/>
    </xf>
    <xf numFmtId="0" fontId="8" fillId="14" borderId="2" xfId="0" applyNumberFormat="1" applyFont="1" applyFill="1" applyBorder="1" applyAlignment="1" applyProtection="1">
      <alignment horizontal="center" vertical="center" wrapText="1"/>
    </xf>
    <xf numFmtId="0" fontId="8" fillId="14" borderId="3" xfId="0" applyNumberFormat="1" applyFont="1" applyFill="1" applyBorder="1" applyAlignment="1" applyProtection="1">
      <alignment horizontal="center" vertical="center" wrapText="1"/>
    </xf>
    <xf numFmtId="0" fontId="8" fillId="15" borderId="4" xfId="0" applyNumberFormat="1" applyFont="1" applyFill="1" applyBorder="1" applyAlignment="1" applyProtection="1">
      <alignment horizontal="center" vertical="center" wrapText="1"/>
    </xf>
    <xf numFmtId="0" fontId="8" fillId="15" borderId="2" xfId="0" applyNumberFormat="1" applyFont="1" applyFill="1" applyBorder="1" applyAlignment="1" applyProtection="1">
      <alignment horizontal="center" vertical="center" wrapText="1"/>
    </xf>
    <xf numFmtId="0" fontId="8" fillId="15" borderId="3" xfId="0" applyNumberFormat="1" applyFont="1" applyFill="1" applyBorder="1" applyAlignment="1" applyProtection="1">
      <alignment horizontal="center" vertical="center" wrapText="1"/>
    </xf>
    <xf numFmtId="0" fontId="28" fillId="5" borderId="4" xfId="0" applyFont="1" applyFill="1" applyBorder="1" applyAlignment="1" applyProtection="1">
      <alignment horizontal="center" vertical="center"/>
    </xf>
    <xf numFmtId="0" fontId="28" fillId="5" borderId="2" xfId="0" applyFont="1" applyFill="1" applyBorder="1" applyAlignment="1" applyProtection="1">
      <alignment horizontal="center" vertical="center"/>
    </xf>
    <xf numFmtId="0" fontId="28" fillId="5" borderId="3" xfId="0" applyFont="1" applyFill="1" applyBorder="1" applyAlignment="1" applyProtection="1">
      <alignment horizontal="center" vertical="center"/>
    </xf>
    <xf numFmtId="0" fontId="19" fillId="0" borderId="49" xfId="1" applyNumberFormat="1" applyFont="1" applyFill="1" applyBorder="1" applyAlignment="1" applyProtection="1">
      <alignment horizontal="left" vertical="center" wrapText="1" indent="1"/>
      <protection locked="0"/>
    </xf>
    <xf numFmtId="0" fontId="19" fillId="0" borderId="2" xfId="1" applyNumberFormat="1" applyFont="1" applyFill="1" applyBorder="1" applyAlignment="1" applyProtection="1">
      <alignment horizontal="left" vertical="center" wrapText="1" indent="1"/>
      <protection locked="0"/>
    </xf>
    <xf numFmtId="0" fontId="19" fillId="0" borderId="3" xfId="1" applyNumberFormat="1" applyFont="1" applyFill="1" applyBorder="1" applyAlignment="1" applyProtection="1">
      <alignment horizontal="left" vertical="center" wrapText="1" indent="1"/>
      <protection locked="0"/>
    </xf>
    <xf numFmtId="3" fontId="24" fillId="0" borderId="22" xfId="1" applyNumberFormat="1" applyFont="1" applyFill="1" applyBorder="1" applyAlignment="1" applyProtection="1">
      <alignment horizontal="center" vertical="center" wrapText="1"/>
    </xf>
    <xf numFmtId="3" fontId="24" fillId="0" borderId="27" xfId="1" applyNumberFormat="1" applyFont="1" applyFill="1" applyBorder="1" applyAlignment="1" applyProtection="1">
      <alignment horizontal="center" vertical="center" wrapText="1"/>
      <protection locked="0"/>
    </xf>
    <xf numFmtId="0" fontId="44" fillId="0" borderId="0" xfId="0" applyFont="1" applyAlignment="1" applyProtection="1">
      <alignment horizontal="center" vertical="center"/>
    </xf>
    <xf numFmtId="0" fontId="20" fillId="5" borderId="12" xfId="0" applyNumberFormat="1" applyFont="1" applyFill="1" applyBorder="1" applyAlignment="1" applyProtection="1">
      <alignment horizontal="center" vertical="center" wrapText="1"/>
    </xf>
    <xf numFmtId="0" fontId="20" fillId="5" borderId="13" xfId="0" applyNumberFormat="1" applyFont="1" applyFill="1" applyBorder="1" applyAlignment="1" applyProtection="1">
      <alignment horizontal="center" vertical="center" wrapText="1"/>
    </xf>
    <xf numFmtId="0" fontId="20" fillId="5" borderId="16" xfId="0" applyNumberFormat="1" applyFont="1" applyFill="1" applyBorder="1" applyAlignment="1" applyProtection="1">
      <alignment horizontal="center" vertical="center" wrapText="1"/>
    </xf>
    <xf numFmtId="0" fontId="20" fillId="5" borderId="14" xfId="0" applyNumberFormat="1" applyFont="1" applyFill="1" applyBorder="1" applyAlignment="1" applyProtection="1">
      <alignment horizontal="center" vertical="center" wrapText="1"/>
    </xf>
    <xf numFmtId="0" fontId="20" fillId="5" borderId="7" xfId="0" applyNumberFormat="1" applyFont="1" applyFill="1" applyBorder="1" applyAlignment="1" applyProtection="1">
      <alignment horizontal="center" vertical="center" wrapText="1"/>
    </xf>
    <xf numFmtId="0" fontId="20" fillId="5" borderId="8" xfId="0" applyNumberFormat="1" applyFont="1" applyFill="1" applyBorder="1" applyAlignment="1" applyProtection="1">
      <alignment horizontal="center" vertical="center" wrapText="1"/>
    </xf>
    <xf numFmtId="9" fontId="15" fillId="5" borderId="10" xfId="0" applyNumberFormat="1" applyFont="1" applyFill="1" applyBorder="1" applyAlignment="1" applyProtection="1">
      <alignment horizontal="center" vertical="center"/>
    </xf>
    <xf numFmtId="9" fontId="15" fillId="5" borderId="11" xfId="0" applyNumberFormat="1" applyFont="1" applyFill="1" applyBorder="1" applyAlignment="1" applyProtection="1">
      <alignment horizontal="center" vertical="center"/>
    </xf>
    <xf numFmtId="9" fontId="15" fillId="5" borderId="6" xfId="0" applyNumberFormat="1" applyFont="1" applyFill="1" applyBorder="1" applyAlignment="1" applyProtection="1">
      <alignment horizontal="center" vertical="center"/>
    </xf>
    <xf numFmtId="0" fontId="10" fillId="10" borderId="41" xfId="0" applyFont="1" applyFill="1" applyBorder="1" applyAlignment="1" applyProtection="1">
      <alignment horizontal="center" vertical="center"/>
    </xf>
    <xf numFmtId="0" fontId="10" fillId="10" borderId="45" xfId="0" applyFont="1" applyFill="1" applyBorder="1" applyAlignment="1" applyProtection="1">
      <alignment horizontal="center" vertical="center"/>
    </xf>
    <xf numFmtId="0" fontId="10" fillId="10" borderId="42" xfId="0" applyFont="1" applyFill="1" applyBorder="1" applyAlignment="1" applyProtection="1">
      <alignment horizontal="center" vertical="center"/>
    </xf>
    <xf numFmtId="14" fontId="38" fillId="13" borderId="1" xfId="0" applyNumberFormat="1" applyFont="1" applyFill="1" applyBorder="1" applyAlignment="1" applyProtection="1">
      <alignment horizontal="center" vertical="center"/>
    </xf>
    <xf numFmtId="14" fontId="39" fillId="20" borderId="1" xfId="0" applyNumberFormat="1" applyFont="1" applyFill="1" applyBorder="1" applyAlignment="1" applyProtection="1">
      <alignment horizontal="center" vertical="center"/>
    </xf>
    <xf numFmtId="1" fontId="31" fillId="8" borderId="4" xfId="0" applyNumberFormat="1" applyFont="1" applyFill="1" applyBorder="1" applyAlignment="1" applyProtection="1">
      <alignment horizontal="center" vertical="center" wrapText="1"/>
    </xf>
    <xf numFmtId="1" fontId="31" fillId="8" borderId="2" xfId="0" applyNumberFormat="1" applyFont="1" applyFill="1" applyBorder="1" applyAlignment="1" applyProtection="1">
      <alignment horizontal="center" vertical="center" wrapText="1"/>
    </xf>
    <xf numFmtId="1" fontId="31" fillId="8" borderId="3" xfId="0" applyNumberFormat="1" applyFont="1" applyFill="1" applyBorder="1" applyAlignment="1" applyProtection="1">
      <alignment horizontal="center" vertical="center" wrapText="1"/>
    </xf>
    <xf numFmtId="0" fontId="8" fillId="5" borderId="10" xfId="0" applyNumberFormat="1" applyFont="1" applyFill="1" applyBorder="1" applyAlignment="1" applyProtection="1">
      <alignment horizontal="center" vertical="center" wrapText="1"/>
    </xf>
    <xf numFmtId="0" fontId="8" fillId="5" borderId="6" xfId="0" applyNumberFormat="1" applyFont="1" applyFill="1" applyBorder="1" applyAlignment="1" applyProtection="1">
      <alignment horizontal="center" vertical="center" wrapText="1"/>
    </xf>
    <xf numFmtId="0" fontId="19" fillId="0" borderId="49" xfId="0" applyNumberFormat="1" applyFont="1" applyFill="1" applyBorder="1" applyAlignment="1" applyProtection="1">
      <alignment horizontal="left" vertical="center" wrapText="1" indent="1"/>
      <protection locked="0"/>
    </xf>
    <xf numFmtId="0" fontId="19" fillId="0" borderId="2" xfId="0" applyNumberFormat="1" applyFont="1" applyFill="1" applyBorder="1" applyAlignment="1" applyProtection="1">
      <alignment horizontal="left" vertical="center" wrapText="1" indent="1"/>
      <protection locked="0"/>
    </xf>
    <xf numFmtId="0" fontId="19" fillId="0" borderId="3" xfId="0" applyNumberFormat="1" applyFont="1" applyFill="1" applyBorder="1" applyAlignment="1" applyProtection="1">
      <alignment horizontal="left" vertical="center" wrapText="1" indent="1"/>
      <protection locked="0"/>
    </xf>
    <xf numFmtId="9" fontId="11" fillId="20" borderId="4" xfId="0" applyNumberFormat="1" applyFont="1" applyFill="1" applyBorder="1" applyAlignment="1" applyProtection="1">
      <alignment horizontal="center" vertical="center"/>
    </xf>
    <xf numFmtId="9" fontId="11" fillId="20" borderId="2" xfId="0" applyNumberFormat="1" applyFont="1" applyFill="1" applyBorder="1" applyAlignment="1" applyProtection="1">
      <alignment horizontal="center" vertical="center"/>
    </xf>
    <xf numFmtId="9" fontId="11" fillId="20" borderId="3" xfId="0" applyNumberFormat="1" applyFont="1" applyFill="1" applyBorder="1" applyAlignment="1" applyProtection="1">
      <alignment horizontal="center" vertical="center"/>
    </xf>
    <xf numFmtId="9" fontId="21" fillId="17" borderId="0" xfId="0" applyNumberFormat="1" applyFont="1" applyFill="1" applyBorder="1" applyAlignment="1" applyProtection="1">
      <alignment horizontal="center" vertical="center"/>
    </xf>
    <xf numFmtId="9" fontId="21" fillId="12" borderId="0" xfId="0" applyNumberFormat="1" applyFont="1" applyFill="1" applyBorder="1" applyAlignment="1" applyProtection="1">
      <alignment horizontal="center" vertical="center"/>
    </xf>
    <xf numFmtId="0" fontId="8" fillId="16" borderId="4" xfId="0" applyNumberFormat="1" applyFont="1" applyFill="1" applyBorder="1" applyAlignment="1" applyProtection="1">
      <alignment horizontal="center" vertical="center" wrapText="1"/>
    </xf>
    <xf numFmtId="0" fontId="8" fillId="16" borderId="2" xfId="0" applyNumberFormat="1" applyFont="1" applyFill="1" applyBorder="1" applyAlignment="1" applyProtection="1">
      <alignment horizontal="center" vertical="center" wrapText="1"/>
    </xf>
    <xf numFmtId="0" fontId="8" fillId="16" borderId="3" xfId="0" applyNumberFormat="1" applyFont="1" applyFill="1" applyBorder="1" applyAlignment="1" applyProtection="1">
      <alignment horizontal="center" vertical="center" wrapText="1"/>
    </xf>
    <xf numFmtId="3" fontId="40" fillId="8" borderId="4" xfId="0" applyNumberFormat="1" applyFont="1" applyFill="1" applyBorder="1" applyAlignment="1" applyProtection="1">
      <alignment horizontal="center" vertical="center"/>
    </xf>
    <xf numFmtId="0" fontId="40" fillId="8" borderId="2" xfId="0" applyFont="1" applyFill="1" applyBorder="1" applyAlignment="1" applyProtection="1">
      <alignment horizontal="center" vertical="center"/>
    </xf>
    <xf numFmtId="9" fontId="5" fillId="8" borderId="4" xfId="0" applyNumberFormat="1" applyFont="1" applyFill="1" applyBorder="1" applyAlignment="1" applyProtection="1">
      <alignment horizontal="center" vertical="center"/>
    </xf>
    <xf numFmtId="9" fontId="5" fillId="8" borderId="2" xfId="0" applyNumberFormat="1" applyFont="1" applyFill="1" applyBorder="1" applyAlignment="1" applyProtection="1">
      <alignment horizontal="center" vertical="center"/>
    </xf>
    <xf numFmtId="9" fontId="5" fillId="8" borderId="3" xfId="0" applyNumberFormat="1" applyFont="1" applyFill="1" applyBorder="1" applyAlignment="1" applyProtection="1">
      <alignment horizontal="center" vertical="center"/>
    </xf>
    <xf numFmtId="0" fontId="10" fillId="10" borderId="29" xfId="0" applyFont="1" applyFill="1" applyBorder="1" applyAlignment="1" applyProtection="1">
      <alignment horizontal="center" vertical="center"/>
    </xf>
    <xf numFmtId="0" fontId="8" fillId="5" borderId="12" xfId="0" applyNumberFormat="1" applyFont="1" applyFill="1" applyBorder="1" applyAlignment="1" applyProtection="1">
      <alignment horizontal="center" vertical="center" wrapText="1"/>
    </xf>
    <xf numFmtId="0" fontId="8" fillId="5" borderId="13" xfId="0" applyNumberFormat="1" applyFont="1" applyFill="1" applyBorder="1" applyAlignment="1" applyProtection="1">
      <alignment horizontal="center" vertical="center" wrapText="1"/>
    </xf>
    <xf numFmtId="0" fontId="8" fillId="5" borderId="7" xfId="0" applyNumberFormat="1" applyFont="1" applyFill="1" applyBorder="1" applyAlignment="1" applyProtection="1">
      <alignment horizontal="center" vertical="center" wrapText="1"/>
    </xf>
    <xf numFmtId="0" fontId="8" fillId="5" borderId="8" xfId="0" applyNumberFormat="1" applyFont="1" applyFill="1" applyBorder="1" applyAlignment="1" applyProtection="1">
      <alignment horizontal="center" vertical="center" wrapText="1"/>
    </xf>
    <xf numFmtId="0" fontId="19" fillId="13" borderId="10" xfId="0" applyNumberFormat="1" applyFont="1" applyFill="1" applyBorder="1" applyAlignment="1" applyProtection="1">
      <alignment horizontal="center" vertical="center" wrapText="1"/>
    </xf>
    <xf numFmtId="0" fontId="19" fillId="13" borderId="11" xfId="0" applyNumberFormat="1" applyFont="1" applyFill="1" applyBorder="1" applyAlignment="1" applyProtection="1">
      <alignment horizontal="center" vertical="center" wrapText="1"/>
    </xf>
    <xf numFmtId="0" fontId="19" fillId="13" borderId="6" xfId="0" applyNumberFormat="1" applyFont="1" applyFill="1" applyBorder="1" applyAlignment="1" applyProtection="1">
      <alignment horizontal="center" vertical="center" wrapText="1"/>
    </xf>
    <xf numFmtId="0" fontId="19" fillId="0" borderId="4" xfId="0" applyNumberFormat="1" applyFont="1" applyFill="1" applyBorder="1" applyAlignment="1" applyProtection="1">
      <alignment horizontal="left" vertical="center" wrapText="1" indent="1"/>
      <protection locked="0"/>
    </xf>
    <xf numFmtId="3" fontId="27" fillId="17" borderId="25" xfId="1" applyNumberFormat="1" applyFont="1" applyFill="1" applyBorder="1" applyAlignment="1" applyProtection="1">
      <alignment horizontal="center" vertical="center" wrapText="1"/>
    </xf>
    <xf numFmtId="3" fontId="27" fillId="17" borderId="26" xfId="1" applyNumberFormat="1" applyFont="1" applyFill="1" applyBorder="1" applyAlignment="1" applyProtection="1">
      <alignment horizontal="center" vertical="center" wrapText="1"/>
    </xf>
    <xf numFmtId="3" fontId="7" fillId="13" borderId="23" xfId="1" applyNumberFormat="1" applyFont="1" applyFill="1" applyBorder="1" applyAlignment="1" applyProtection="1">
      <alignment horizontal="center" vertical="center" wrapText="1"/>
    </xf>
    <xf numFmtId="3" fontId="7" fillId="13" borderId="24" xfId="1" applyNumberFormat="1" applyFont="1" applyFill="1" applyBorder="1" applyAlignment="1" applyProtection="1">
      <alignment horizontal="center" vertical="center" wrapText="1"/>
    </xf>
    <xf numFmtId="3" fontId="7" fillId="13" borderId="22" xfId="1" applyNumberFormat="1" applyFont="1" applyFill="1" applyBorder="1" applyAlignment="1" applyProtection="1">
      <alignment horizontal="center" vertical="center" wrapText="1"/>
    </xf>
    <xf numFmtId="3" fontId="27" fillId="17" borderId="27" xfId="1" applyNumberFormat="1" applyFont="1" applyFill="1" applyBorder="1" applyAlignment="1" applyProtection="1">
      <alignment horizontal="center" vertical="center" wrapText="1"/>
    </xf>
    <xf numFmtId="3" fontId="20" fillId="0" borderId="12" xfId="0" applyNumberFormat="1" applyFont="1" applyFill="1" applyBorder="1" applyAlignment="1" applyProtection="1">
      <alignment horizontal="center" vertical="center" wrapText="1"/>
      <protection locked="0"/>
    </xf>
    <xf numFmtId="3" fontId="20" fillId="0" borderId="7" xfId="0" applyNumberFormat="1" applyFont="1" applyFill="1" applyBorder="1" applyAlignment="1" applyProtection="1">
      <alignment horizontal="center" vertical="center" wrapText="1"/>
      <protection locked="0"/>
    </xf>
    <xf numFmtId="3" fontId="19" fillId="0" borderId="10" xfId="0" applyNumberFormat="1" applyFont="1" applyFill="1" applyBorder="1" applyAlignment="1" applyProtection="1">
      <alignment horizontal="center" vertical="center" wrapText="1"/>
    </xf>
    <xf numFmtId="3" fontId="19" fillId="0" borderId="6" xfId="0" applyNumberFormat="1" applyFont="1" applyFill="1" applyBorder="1" applyAlignment="1" applyProtection="1">
      <alignment horizontal="center" vertical="center" wrapText="1"/>
    </xf>
    <xf numFmtId="0" fontId="18" fillId="0" borderId="0" xfId="0" applyFont="1" applyAlignment="1" applyProtection="1">
      <alignment horizontal="center" vertical="center" wrapText="1"/>
    </xf>
    <xf numFmtId="0" fontId="17" fillId="0" borderId="0" xfId="0" applyFont="1" applyAlignment="1" applyProtection="1">
      <alignment horizontal="center" vertical="center"/>
    </xf>
    <xf numFmtId="0" fontId="10" fillId="10" borderId="43" xfId="0" applyFont="1" applyFill="1" applyBorder="1" applyAlignment="1" applyProtection="1">
      <alignment horizontal="center" vertical="center"/>
    </xf>
    <xf numFmtId="3" fontId="39" fillId="20" borderId="1" xfId="0" applyNumberFormat="1" applyFont="1" applyFill="1" applyBorder="1" applyAlignment="1" applyProtection="1">
      <alignment horizontal="center" vertical="center"/>
    </xf>
    <xf numFmtId="9" fontId="29" fillId="4" borderId="0" xfId="0" applyNumberFormat="1" applyFont="1" applyFill="1" applyBorder="1" applyAlignment="1" applyProtection="1">
      <alignment horizontal="center" vertical="center"/>
    </xf>
    <xf numFmtId="9" fontId="19" fillId="9" borderId="0" xfId="0" applyNumberFormat="1" applyFont="1" applyFill="1" applyBorder="1" applyAlignment="1" applyProtection="1">
      <alignment horizontal="center" vertical="center"/>
    </xf>
    <xf numFmtId="9" fontId="19" fillId="3" borderId="0" xfId="0" applyNumberFormat="1" applyFont="1" applyFill="1" applyBorder="1" applyAlignment="1" applyProtection="1">
      <alignment horizontal="center" vertical="center"/>
    </xf>
    <xf numFmtId="3" fontId="19" fillId="5" borderId="10" xfId="0" applyNumberFormat="1" applyFont="1" applyFill="1" applyBorder="1" applyAlignment="1" applyProtection="1">
      <alignment horizontal="center" vertical="center" wrapText="1"/>
    </xf>
    <xf numFmtId="3" fontId="19" fillId="5" borderId="6" xfId="0" applyNumberFormat="1" applyFont="1" applyFill="1" applyBorder="1" applyAlignment="1" applyProtection="1">
      <alignment horizontal="center" vertical="center" wrapText="1"/>
    </xf>
    <xf numFmtId="0" fontId="20" fillId="5" borderId="40" xfId="0" applyNumberFormat="1" applyFont="1" applyFill="1" applyBorder="1" applyAlignment="1" applyProtection="1">
      <alignment horizontal="center" vertical="center" wrapText="1"/>
    </xf>
    <xf numFmtId="0" fontId="20" fillId="5" borderId="5" xfId="0" applyNumberFormat="1" applyFont="1" applyFill="1" applyBorder="1" applyAlignment="1" applyProtection="1">
      <alignment horizontal="center" vertical="center" wrapText="1"/>
    </xf>
    <xf numFmtId="0" fontId="28" fillId="5" borderId="12" xfId="0" applyFont="1" applyFill="1" applyBorder="1" applyAlignment="1" applyProtection="1">
      <alignment horizontal="center" vertical="center"/>
    </xf>
    <xf numFmtId="0" fontId="28" fillId="5" borderId="13" xfId="0" applyFont="1" applyFill="1" applyBorder="1" applyAlignment="1" applyProtection="1">
      <alignment horizontal="center" vertical="center"/>
    </xf>
    <xf numFmtId="0" fontId="10" fillId="6" borderId="11" xfId="0" applyFont="1" applyFill="1" applyBorder="1" applyAlignment="1" applyProtection="1">
      <alignment horizontal="center" vertical="center" textRotation="90" wrapText="1"/>
    </xf>
    <xf numFmtId="0" fontId="31" fillId="13" borderId="11" xfId="0" applyFont="1" applyFill="1" applyBorder="1" applyAlignment="1" applyProtection="1">
      <alignment horizontal="center" vertical="center" textRotation="90"/>
    </xf>
    <xf numFmtId="0" fontId="31" fillId="13" borderId="6" xfId="0" applyFont="1" applyFill="1" applyBorder="1" applyAlignment="1" applyProtection="1">
      <alignment horizontal="center" vertical="center" textRotation="90"/>
    </xf>
    <xf numFmtId="0" fontId="25" fillId="6" borderId="28" xfId="0" applyFont="1" applyFill="1" applyBorder="1" applyAlignment="1" applyProtection="1">
      <alignment horizontal="center" vertical="center"/>
    </xf>
    <xf numFmtId="0" fontId="25" fillId="6" borderId="30" xfId="0" applyFont="1" applyFill="1" applyBorder="1" applyAlignment="1" applyProtection="1">
      <alignment horizontal="center" vertical="center"/>
    </xf>
    <xf numFmtId="0" fontId="10" fillId="10" borderId="47" xfId="0" applyFont="1" applyFill="1" applyBorder="1" applyAlignment="1" applyProtection="1">
      <alignment horizontal="center" vertical="center"/>
    </xf>
    <xf numFmtId="0" fontId="10" fillId="10" borderId="5" xfId="0" applyFont="1" applyFill="1" applyBorder="1" applyAlignment="1" applyProtection="1">
      <alignment horizontal="center" vertical="center"/>
    </xf>
    <xf numFmtId="0" fontId="10" fillId="10" borderId="48" xfId="0" applyFont="1" applyFill="1" applyBorder="1" applyAlignment="1" applyProtection="1">
      <alignment horizontal="center" vertical="center"/>
    </xf>
    <xf numFmtId="3" fontId="38" fillId="19" borderId="1" xfId="0" applyNumberFormat="1" applyFont="1" applyFill="1" applyBorder="1" applyAlignment="1" applyProtection="1">
      <alignment horizontal="center" vertical="center"/>
    </xf>
    <xf numFmtId="164" fontId="5" fillId="19" borderId="4" xfId="0" applyNumberFormat="1" applyFont="1" applyFill="1" applyBorder="1" applyAlignment="1" applyProtection="1">
      <alignment horizontal="center" vertical="center"/>
    </xf>
    <xf numFmtId="164" fontId="5" fillId="19" borderId="2" xfId="0" applyNumberFormat="1" applyFont="1" applyFill="1" applyBorder="1" applyAlignment="1" applyProtection="1">
      <alignment horizontal="center" vertical="center"/>
    </xf>
    <xf numFmtId="0" fontId="19" fillId="0" borderId="10" xfId="0" applyNumberFormat="1" applyFont="1" applyFill="1" applyBorder="1" applyAlignment="1" applyProtection="1">
      <alignment horizontal="left" vertical="center" wrapText="1" indent="1"/>
      <protection locked="0"/>
    </xf>
    <xf numFmtId="0" fontId="19" fillId="0" borderId="6" xfId="0" applyNumberFormat="1" applyFont="1" applyFill="1" applyBorder="1" applyAlignment="1" applyProtection="1">
      <alignment horizontal="left" vertical="center" wrapText="1" indent="1"/>
      <protection locked="0"/>
    </xf>
    <xf numFmtId="9" fontId="35" fillId="8" borderId="46" xfId="0" applyNumberFormat="1" applyFont="1" applyFill="1" applyBorder="1" applyAlignment="1" applyProtection="1">
      <alignment horizontal="center" vertical="center"/>
    </xf>
    <xf numFmtId="3" fontId="20" fillId="0" borderId="5" xfId="0" applyNumberFormat="1" applyFont="1" applyFill="1" applyBorder="1" applyAlignment="1" applyProtection="1">
      <alignment horizontal="center" vertical="center" wrapText="1"/>
    </xf>
    <xf numFmtId="0" fontId="20" fillId="0" borderId="5" xfId="0" applyNumberFormat="1" applyFont="1" applyFill="1" applyBorder="1" applyAlignment="1" applyProtection="1">
      <alignment horizontal="center" vertical="center" wrapText="1"/>
    </xf>
    <xf numFmtId="3" fontId="23" fillId="0" borderId="7" xfId="0" applyNumberFormat="1" applyFont="1" applyFill="1" applyBorder="1" applyAlignment="1" applyProtection="1">
      <alignment horizontal="center" vertical="top" wrapText="1"/>
    </xf>
    <xf numFmtId="0" fontId="23" fillId="0" borderId="5" xfId="0" applyNumberFormat="1" applyFont="1" applyFill="1" applyBorder="1" applyAlignment="1" applyProtection="1">
      <alignment horizontal="center" vertical="top" wrapText="1"/>
    </xf>
    <xf numFmtId="0" fontId="16" fillId="18" borderId="2" xfId="0" applyNumberFormat="1" applyFont="1" applyFill="1" applyBorder="1" applyAlignment="1" applyProtection="1">
      <alignment horizontal="center" vertical="top" wrapText="1"/>
      <protection locked="0"/>
    </xf>
    <xf numFmtId="0" fontId="16" fillId="18" borderId="3" xfId="0" applyNumberFormat="1" applyFont="1" applyFill="1" applyBorder="1" applyAlignment="1" applyProtection="1">
      <alignment horizontal="center" vertical="top" wrapText="1"/>
      <protection locked="0"/>
    </xf>
    <xf numFmtId="0" fontId="5" fillId="11" borderId="10" xfId="0" applyFont="1" applyFill="1" applyBorder="1" applyAlignment="1" applyProtection="1">
      <alignment horizontal="center" vertical="center" textRotation="90"/>
    </xf>
    <xf numFmtId="0" fontId="5" fillId="11" borderId="11" xfId="0" applyFont="1" applyFill="1" applyBorder="1" applyAlignment="1" applyProtection="1">
      <alignment horizontal="center" vertical="center" textRotation="90"/>
    </xf>
    <xf numFmtId="0" fontId="5" fillId="11" borderId="6" xfId="0" applyFont="1" applyFill="1" applyBorder="1" applyAlignment="1" applyProtection="1">
      <alignment horizontal="center" vertical="center" textRotation="90"/>
    </xf>
    <xf numFmtId="0" fontId="19" fillId="0" borderId="0" xfId="0" applyNumberFormat="1" applyFont="1" applyFill="1" applyBorder="1" applyAlignment="1" applyProtection="1">
      <alignment horizontal="center" wrapText="1"/>
    </xf>
    <xf numFmtId="0" fontId="19" fillId="0" borderId="5" xfId="0" applyNumberFormat="1" applyFont="1" applyFill="1" applyBorder="1" applyAlignment="1" applyProtection="1">
      <alignment horizontal="right" vertical="top"/>
    </xf>
    <xf numFmtId="0" fontId="5" fillId="18" borderId="10" xfId="0" applyFont="1" applyFill="1" applyBorder="1" applyAlignment="1" applyProtection="1">
      <alignment horizontal="center" vertical="center" textRotation="90"/>
    </xf>
    <xf numFmtId="0" fontId="5" fillId="18" borderId="11" xfId="0" applyFont="1" applyFill="1" applyBorder="1" applyAlignment="1" applyProtection="1">
      <alignment horizontal="center" vertical="center" textRotation="90"/>
    </xf>
    <xf numFmtId="0" fontId="5" fillId="18" borderId="6" xfId="0" applyFont="1" applyFill="1" applyBorder="1" applyAlignment="1" applyProtection="1">
      <alignment horizontal="center" vertical="center" textRotation="90"/>
    </xf>
    <xf numFmtId="0" fontId="23" fillId="0" borderId="0" xfId="0" applyNumberFormat="1" applyFont="1" applyFill="1" applyBorder="1" applyAlignment="1" applyProtection="1">
      <alignment horizontal="center" vertical="center" wrapText="1"/>
    </xf>
    <xf numFmtId="0" fontId="23" fillId="0" borderId="37" xfId="0" applyNumberFormat="1" applyFont="1" applyFill="1" applyBorder="1" applyAlignment="1" applyProtection="1">
      <alignment horizontal="center" vertical="center" wrapText="1"/>
    </xf>
    <xf numFmtId="0" fontId="16" fillId="11" borderId="4" xfId="0" applyNumberFormat="1" applyFont="1" applyFill="1" applyBorder="1" applyAlignment="1" applyProtection="1">
      <alignment horizontal="center" vertical="top" wrapText="1"/>
      <protection locked="0"/>
    </xf>
    <xf numFmtId="0" fontId="16" fillId="11" borderId="2" xfId="0" applyNumberFormat="1" applyFont="1" applyFill="1" applyBorder="1" applyAlignment="1" applyProtection="1">
      <alignment horizontal="center" vertical="top" wrapText="1"/>
      <protection locked="0"/>
    </xf>
    <xf numFmtId="1" fontId="20" fillId="0" borderId="5" xfId="0" applyNumberFormat="1" applyFont="1" applyFill="1" applyBorder="1" applyAlignment="1" applyProtection="1">
      <alignment horizontal="center" vertical="center" wrapText="1"/>
    </xf>
    <xf numFmtId="0" fontId="16" fillId="11" borderId="3" xfId="0" applyNumberFormat="1" applyFont="1" applyFill="1" applyBorder="1" applyAlignment="1" applyProtection="1">
      <alignment horizontal="center" vertical="top" wrapText="1"/>
      <protection locked="0"/>
    </xf>
    <xf numFmtId="0" fontId="11" fillId="6" borderId="17"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1" fillId="6" borderId="38" xfId="0" applyFont="1" applyFill="1" applyBorder="1" applyAlignment="1" applyProtection="1">
      <alignment horizontal="right" vertical="center"/>
    </xf>
    <xf numFmtId="0" fontId="11" fillId="6" borderId="9" xfId="0" applyFont="1" applyFill="1" applyBorder="1" applyAlignment="1" applyProtection="1">
      <alignment horizontal="right" vertical="center"/>
    </xf>
    <xf numFmtId="0" fontId="11" fillId="6" borderId="9" xfId="0" applyFont="1" applyFill="1" applyBorder="1" applyAlignment="1" applyProtection="1">
      <alignment horizontal="center" vertical="center"/>
    </xf>
    <xf numFmtId="0" fontId="11" fillId="6" borderId="39" xfId="0" applyFont="1" applyFill="1" applyBorder="1" applyAlignment="1" applyProtection="1">
      <alignment horizontal="center" vertical="center"/>
    </xf>
    <xf numFmtId="3" fontId="11" fillId="6" borderId="9" xfId="0" applyNumberFormat="1" applyFont="1" applyFill="1" applyBorder="1" applyAlignment="1" applyProtection="1">
      <alignment horizontal="left" vertical="center"/>
    </xf>
    <xf numFmtId="0" fontId="11" fillId="6" borderId="38" xfId="0" applyFont="1" applyFill="1" applyBorder="1" applyAlignment="1" applyProtection="1">
      <alignment horizontal="center" vertical="center"/>
    </xf>
    <xf numFmtId="3" fontId="11" fillId="6" borderId="39" xfId="0" applyNumberFormat="1" applyFont="1" applyFill="1" applyBorder="1" applyAlignment="1" applyProtection="1">
      <alignment horizontal="left" vertical="center"/>
    </xf>
    <xf numFmtId="9" fontId="24" fillId="0" borderId="23" xfId="1" applyFont="1" applyFill="1" applyBorder="1" applyAlignment="1" applyProtection="1">
      <alignment horizontal="center" vertical="center" wrapText="1"/>
      <protection locked="0"/>
    </xf>
    <xf numFmtId="9" fontId="24" fillId="0" borderId="22" xfId="1" applyFont="1" applyFill="1" applyBorder="1" applyAlignment="1" applyProtection="1">
      <alignment horizontal="center" vertical="center" wrapText="1"/>
      <protection locked="0"/>
    </xf>
    <xf numFmtId="9" fontId="24" fillId="0" borderId="24" xfId="1" applyFont="1" applyFill="1" applyBorder="1" applyAlignment="1" applyProtection="1">
      <alignment horizontal="center" vertical="center" wrapText="1"/>
      <protection locked="0"/>
    </xf>
    <xf numFmtId="9" fontId="24" fillId="0" borderId="34" xfId="1" applyFont="1" applyFill="1" applyBorder="1" applyAlignment="1" applyProtection="1">
      <alignment horizontal="center" vertical="center" wrapText="1"/>
      <protection locked="0"/>
    </xf>
    <xf numFmtId="9" fontId="20" fillId="8" borderId="10" xfId="0" applyNumberFormat="1" applyFont="1" applyFill="1" applyBorder="1" applyAlignment="1" applyProtection="1">
      <alignment horizontal="center" vertical="center" wrapText="1"/>
      <protection locked="0"/>
    </xf>
    <xf numFmtId="0" fontId="19" fillId="0" borderId="11" xfId="0" applyNumberFormat="1" applyFont="1" applyFill="1" applyBorder="1" applyAlignment="1" applyProtection="1">
      <alignment horizontal="left" vertical="center" wrapText="1" indent="1"/>
      <protection locked="0"/>
    </xf>
    <xf numFmtId="9" fontId="20" fillId="8" borderId="11" xfId="0" applyNumberFormat="1" applyFont="1" applyFill="1" applyBorder="1" applyAlignment="1" applyProtection="1">
      <alignment horizontal="center" vertical="center" wrapText="1"/>
      <protection locked="0"/>
    </xf>
    <xf numFmtId="9" fontId="20" fillId="8" borderId="6" xfId="0" applyNumberFormat="1" applyFont="1" applyFill="1" applyBorder="1" applyAlignment="1" applyProtection="1">
      <alignment horizontal="center" vertical="center" wrapText="1"/>
      <protection locked="0"/>
    </xf>
    <xf numFmtId="14" fontId="19" fillId="13" borderId="21" xfId="0" applyNumberFormat="1" applyFont="1" applyFill="1" applyBorder="1" applyAlignment="1" applyProtection="1">
      <alignment horizontal="center" vertical="center" wrapText="1"/>
      <protection locked="0"/>
    </xf>
    <xf numFmtId="14" fontId="21" fillId="17" borderId="6" xfId="0" applyNumberFormat="1" applyFont="1" applyFill="1" applyBorder="1" applyAlignment="1" applyProtection="1">
      <alignment horizontal="center" vertical="center" wrapText="1"/>
      <protection locked="0"/>
    </xf>
    <xf numFmtId="0" fontId="3" fillId="8" borderId="12" xfId="0" applyFont="1" applyFill="1" applyBorder="1" applyAlignment="1" applyProtection="1">
      <alignment horizontal="left" vertical="center" wrapText="1" indent="1"/>
      <protection locked="0"/>
    </xf>
    <xf numFmtId="0" fontId="3" fillId="8" borderId="40" xfId="0" applyFont="1" applyFill="1" applyBorder="1" applyAlignment="1" applyProtection="1">
      <alignment horizontal="left" vertical="center" wrapText="1" indent="1"/>
      <protection locked="0"/>
    </xf>
    <xf numFmtId="0" fontId="3" fillId="8" borderId="13" xfId="0" applyFont="1" applyFill="1" applyBorder="1" applyAlignment="1" applyProtection="1">
      <alignment horizontal="left" vertical="center" wrapText="1" indent="1"/>
      <protection locked="0"/>
    </xf>
    <xf numFmtId="0" fontId="3" fillId="8" borderId="7" xfId="0" applyFont="1" applyFill="1" applyBorder="1" applyAlignment="1" applyProtection="1">
      <alignment horizontal="left" vertical="center" wrapText="1" indent="1"/>
      <protection locked="0"/>
    </xf>
    <xf numFmtId="0" fontId="3" fillId="8" borderId="5" xfId="0" applyFont="1" applyFill="1" applyBorder="1" applyAlignment="1" applyProtection="1">
      <alignment horizontal="left" vertical="center" wrapText="1" indent="1"/>
      <protection locked="0"/>
    </xf>
    <xf numFmtId="0" fontId="3" fillId="8" borderId="8" xfId="0" applyFont="1" applyFill="1" applyBorder="1" applyAlignment="1" applyProtection="1">
      <alignment horizontal="left" vertical="center" wrapText="1" indent="1"/>
      <protection locked="0"/>
    </xf>
    <xf numFmtId="0" fontId="17" fillId="0" borderId="0" xfId="0" applyFont="1" applyAlignment="1" applyProtection="1">
      <alignment horizontal="center" vertical="center"/>
      <protection locked="0"/>
    </xf>
    <xf numFmtId="0" fontId="45" fillId="0" borderId="0" xfId="0" applyFont="1" applyAlignment="1" applyProtection="1">
      <alignment horizontal="center" vertical="center" wrapText="1"/>
    </xf>
  </cellXfs>
  <cellStyles count="2">
    <cellStyle name="Normal" xfId="0" builtinId="0"/>
    <cellStyle name="Percent" xfId="1" builtinId="5"/>
  </cellStyles>
  <dxfs count="271">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ont>
        <b/>
        <i val="0"/>
        <color rgb="FFFF0000"/>
      </font>
    </dxf>
    <dxf>
      <font>
        <b/>
        <i val="0"/>
        <color rgb="FFFF0000"/>
      </font>
    </dxf>
    <dxf>
      <font>
        <b/>
        <i val="0"/>
        <color rgb="FFFF0000"/>
      </font>
    </dxf>
    <dxf>
      <font>
        <b/>
        <i val="0"/>
        <color rgb="FFFF0000"/>
      </font>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theme="0"/>
      </font>
      <fill>
        <patternFill>
          <bgColor theme="1"/>
        </patternFill>
      </fill>
    </dxf>
    <dxf>
      <font>
        <b/>
        <i val="0"/>
        <color rgb="FFFF0000"/>
      </font>
    </dxf>
    <dxf>
      <font>
        <b/>
        <i val="0"/>
        <color rgb="FFFF0000"/>
      </font>
    </dxf>
    <dxf>
      <fill>
        <patternFill>
          <bgColor theme="0" tint="-0.14996795556505021"/>
        </patternFill>
      </fill>
    </dxf>
    <dxf>
      <fill>
        <patternFill>
          <bgColor theme="0" tint="-0.14996795556505021"/>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CBCCEB"/>
      <color rgb="FF4F81BD"/>
      <color rgb="FFDAF2D2"/>
      <color rgb="FFFFC7CD"/>
      <color rgb="FF15395C"/>
      <color rgb="FF800000"/>
      <color rgb="FFCDCDCD"/>
      <color rgb="FFDABFD2"/>
      <color rgb="FF5F614C"/>
      <color rgb="FFC9B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42049721152E-2"/>
          <c:y val="7.9434808579961977E-2"/>
          <c:w val="0.90948614454867338"/>
          <c:h val="0.8384729839804506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vert="horz" wrap="square" lIns="0" tIns="19050" rIns="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numRef>
              <c:f>'2021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'2021 INITIATIVE'!$G$20:$R$20</c:f>
              <c:numCache>
                <c:formatCode>0%</c:formatCode>
                <c:ptCount val="12"/>
                <c:pt idx="2">
                  <c:v>0.05</c:v>
                </c:pt>
                <c:pt idx="3">
                  <c:v>0.1</c:v>
                </c:pt>
                <c:pt idx="4">
                  <c:v>0.2</c:v>
                </c:pt>
                <c:pt idx="5">
                  <c:v>0.2</c:v>
                </c:pt>
                <c:pt idx="6">
                  <c:v>0.25</c:v>
                </c:pt>
                <c:pt idx="7">
                  <c:v>0.5</c:v>
                </c:pt>
                <c:pt idx="8">
                  <c:v>0.9</c:v>
                </c:pt>
                <c:pt idx="9">
                  <c:v>1</c:v>
                </c:pt>
              </c:numCache>
            </c:numRef>
          </c:val>
          <c:extLst xmlns:c16r2="http://schemas.microsoft.com/office/drawing/2015/06/chart">
            <c:ext xmlns:c16="http://schemas.microsoft.com/office/drawing/2014/chart" uri="{C3380CC4-5D6E-409C-BE32-E72D297353CC}">
              <c16:uniqueId val="{00000000-F9AF-433D-9407-E9DD309B1D57}"/>
            </c:ext>
          </c:extLst>
        </c:ser>
        <c:dLbls>
          <c:showLegendKey val="0"/>
          <c:showVal val="0"/>
          <c:showCatName val="0"/>
          <c:showSerName val="0"/>
          <c:showPercent val="0"/>
          <c:showBubbleSize val="0"/>
        </c:dLbls>
        <c:gapWidth val="40"/>
        <c:axId val="657278416"/>
        <c:axId val="657277856"/>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'2021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'2021 INITIATIVE'!$G$19:$R$19</c:f>
              <c:numCache>
                <c:formatCode>0%</c:formatCode>
                <c:ptCount val="12"/>
                <c:pt idx="2">
                  <c:v>0.1</c:v>
                </c:pt>
                <c:pt idx="3">
                  <c:v>0.2</c:v>
                </c:pt>
                <c:pt idx="4">
                  <c:v>0.3</c:v>
                </c:pt>
                <c:pt idx="5">
                  <c:v>0.4</c:v>
                </c:pt>
                <c:pt idx="6">
                  <c:v>0.5</c:v>
                </c:pt>
                <c:pt idx="7">
                  <c:v>1</c:v>
                </c:pt>
              </c:numCache>
            </c:numRef>
          </c:val>
          <c:smooth val="0"/>
          <c:extLst xmlns:c16r2="http://schemas.microsoft.com/office/drawing/2015/06/chart">
            <c:ext xmlns:c16="http://schemas.microsoft.com/office/drawing/2014/chart" uri="{C3380CC4-5D6E-409C-BE32-E72D297353CC}">
              <c16:uniqueId val="{00000001-F9AF-433D-9407-E9DD309B1D57}"/>
            </c:ext>
          </c:extLst>
        </c:ser>
        <c:dLbls>
          <c:showLegendKey val="0"/>
          <c:showVal val="0"/>
          <c:showCatName val="0"/>
          <c:showSerName val="0"/>
          <c:showPercent val="0"/>
          <c:showBubbleSize val="0"/>
        </c:dLbls>
        <c:marker val="1"/>
        <c:smooth val="0"/>
        <c:axId val="190913232"/>
        <c:axId val="657277296"/>
      </c:lineChart>
      <c:catAx>
        <c:axId val="19091323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57277296"/>
        <c:crosses val="autoZero"/>
        <c:auto val="1"/>
        <c:lblAlgn val="ctr"/>
        <c:lblOffset val="100"/>
        <c:noMultiLvlLbl val="0"/>
      </c:catAx>
      <c:valAx>
        <c:axId val="657277296"/>
        <c:scaling>
          <c:orientation val="minMax"/>
        </c:scaling>
        <c:delete val="1"/>
        <c:axPos val="l"/>
        <c:numFmt formatCode="0%" sourceLinked="1"/>
        <c:majorTickMark val="none"/>
        <c:minorTickMark val="none"/>
        <c:tickLblPos val="nextTo"/>
        <c:crossAx val="190913232"/>
        <c:crosses val="autoZero"/>
        <c:crossBetween val="between"/>
      </c:valAx>
      <c:valAx>
        <c:axId val="657277856"/>
        <c:scaling>
          <c:orientation val="minMax"/>
          <c:max val="1"/>
        </c:scaling>
        <c:delete val="1"/>
        <c:axPos val="r"/>
        <c:numFmt formatCode="0%" sourceLinked="1"/>
        <c:majorTickMark val="out"/>
        <c:minorTickMark val="none"/>
        <c:tickLblPos val="nextTo"/>
        <c:crossAx val="657278416"/>
        <c:crosses val="max"/>
        <c:crossBetween val="between"/>
        <c:majorUnit val="0.25"/>
      </c:valAx>
      <c:catAx>
        <c:axId val="657278416"/>
        <c:scaling>
          <c:orientation val="minMax"/>
        </c:scaling>
        <c:delete val="1"/>
        <c:axPos val="b"/>
        <c:numFmt formatCode="General" sourceLinked="1"/>
        <c:majorTickMark val="out"/>
        <c:minorTickMark val="none"/>
        <c:tickLblPos val="nextTo"/>
        <c:crossAx val="657277856"/>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19509489418398E-2"/>
          <c:y val="6.6754750085587122E-2"/>
          <c:w val="0.90078877605524843"/>
          <c:h val="0.84028329339267371"/>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vert="horz" wrap="square" lIns="0" tIns="19050" rIns="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'2021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'2021 INITIATIVE'!$G$44:$R$44</c:f>
              <c:numCache>
                <c:formatCode>0%</c:formatCode>
                <c:ptCount val="12"/>
              </c:numCache>
            </c:numRef>
          </c:val>
          <c:extLst xmlns:c16r2="http://schemas.microsoft.com/office/drawing/2015/06/chart">
            <c:ext xmlns:c16="http://schemas.microsoft.com/office/drawing/2014/chart" uri="{C3380CC4-5D6E-409C-BE32-E72D297353CC}">
              <c16:uniqueId val="{00000000-7A8F-4891-BF20-3B3233E94029}"/>
            </c:ext>
          </c:extLst>
        </c:ser>
        <c:dLbls>
          <c:showLegendKey val="0"/>
          <c:showVal val="0"/>
          <c:showCatName val="0"/>
          <c:showSerName val="0"/>
          <c:showPercent val="0"/>
          <c:showBubbleSize val="0"/>
        </c:dLbls>
        <c:gapWidth val="40"/>
        <c:axId val="660387920"/>
        <c:axId val="660387360"/>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'2021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'2021 INITIATIVE'!$G$43:$R$43</c:f>
              <c:numCache>
                <c:formatCode>0%</c:formatCode>
                <c:ptCount val="12"/>
              </c:numCache>
            </c:numRef>
          </c:val>
          <c:smooth val="0"/>
          <c:extLst xmlns:c16r2="http://schemas.microsoft.com/office/drawing/2015/06/chart">
            <c:ext xmlns:c16="http://schemas.microsoft.com/office/drawing/2014/chart" uri="{C3380CC4-5D6E-409C-BE32-E72D297353CC}">
              <c16:uniqueId val="{00000001-7A8F-4891-BF20-3B3233E94029}"/>
            </c:ext>
          </c:extLst>
        </c:ser>
        <c:dLbls>
          <c:showLegendKey val="0"/>
          <c:showVal val="0"/>
          <c:showCatName val="0"/>
          <c:showSerName val="0"/>
          <c:showPercent val="0"/>
          <c:showBubbleSize val="0"/>
        </c:dLbls>
        <c:marker val="1"/>
        <c:smooth val="0"/>
        <c:axId val="659078288"/>
        <c:axId val="660386800"/>
      </c:lineChart>
      <c:catAx>
        <c:axId val="65907828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60386800"/>
        <c:crosses val="autoZero"/>
        <c:auto val="1"/>
        <c:lblAlgn val="ctr"/>
        <c:lblOffset val="100"/>
        <c:noMultiLvlLbl val="0"/>
      </c:catAx>
      <c:valAx>
        <c:axId val="660386800"/>
        <c:scaling>
          <c:orientation val="minMax"/>
        </c:scaling>
        <c:delete val="1"/>
        <c:axPos val="l"/>
        <c:numFmt formatCode="0%" sourceLinked="1"/>
        <c:majorTickMark val="none"/>
        <c:minorTickMark val="none"/>
        <c:tickLblPos val="nextTo"/>
        <c:crossAx val="659078288"/>
        <c:crosses val="autoZero"/>
        <c:crossBetween val="between"/>
      </c:valAx>
      <c:valAx>
        <c:axId val="660387360"/>
        <c:scaling>
          <c:orientation val="minMax"/>
          <c:max val="1"/>
        </c:scaling>
        <c:delete val="1"/>
        <c:axPos val="r"/>
        <c:numFmt formatCode="0%" sourceLinked="1"/>
        <c:majorTickMark val="out"/>
        <c:minorTickMark val="none"/>
        <c:tickLblPos val="nextTo"/>
        <c:crossAx val="660387920"/>
        <c:crosses val="max"/>
        <c:crossBetween val="between"/>
        <c:majorUnit val="0.25"/>
      </c:valAx>
      <c:catAx>
        <c:axId val="660387920"/>
        <c:scaling>
          <c:orientation val="minMax"/>
        </c:scaling>
        <c:delete val="1"/>
        <c:axPos val="b"/>
        <c:numFmt formatCode="General" sourceLinked="1"/>
        <c:majorTickMark val="out"/>
        <c:minorTickMark val="none"/>
        <c:tickLblPos val="nextTo"/>
        <c:crossAx val="660387360"/>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90990697167E-2"/>
          <c:y val="7.2189532694282785E-2"/>
          <c:w val="0.9168825420491078"/>
          <c:h val="0.8321311194796303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vert="horz" wrap="square" lIns="0" tIns="19050" rIns="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'2021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'2021 INITIATIVE'!$G$47:$R$47</c:f>
              <c:numCache>
                <c:formatCode>0%</c:formatCode>
                <c:ptCount val="12"/>
              </c:numCache>
            </c:numRef>
          </c:val>
          <c:extLst xmlns:c16r2="http://schemas.microsoft.com/office/drawing/2015/06/chart">
            <c:ext xmlns:c16="http://schemas.microsoft.com/office/drawing/2014/chart" uri="{C3380CC4-5D6E-409C-BE32-E72D297353CC}">
              <c16:uniqueId val="{00000000-6389-4A8B-A743-E0F9FDAB3F17}"/>
            </c:ext>
          </c:extLst>
        </c:ser>
        <c:dLbls>
          <c:showLegendKey val="0"/>
          <c:showVal val="0"/>
          <c:showCatName val="0"/>
          <c:showSerName val="0"/>
          <c:showPercent val="0"/>
          <c:showBubbleSize val="0"/>
        </c:dLbls>
        <c:gapWidth val="40"/>
        <c:axId val="660392400"/>
        <c:axId val="660391840"/>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'2021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'2021 INITIATIVE'!$G$46:$R$46</c:f>
              <c:numCache>
                <c:formatCode>0%</c:formatCode>
                <c:ptCount val="12"/>
              </c:numCache>
            </c:numRef>
          </c:val>
          <c:smooth val="0"/>
          <c:extLst xmlns:c16r2="http://schemas.microsoft.com/office/drawing/2015/06/chart">
            <c:ext xmlns:c16="http://schemas.microsoft.com/office/drawing/2014/chart" uri="{C3380CC4-5D6E-409C-BE32-E72D297353CC}">
              <c16:uniqueId val="{00000001-6389-4A8B-A743-E0F9FDAB3F17}"/>
            </c:ext>
          </c:extLst>
        </c:ser>
        <c:dLbls>
          <c:showLegendKey val="0"/>
          <c:showVal val="0"/>
          <c:showCatName val="0"/>
          <c:showSerName val="0"/>
          <c:showPercent val="0"/>
          <c:showBubbleSize val="0"/>
        </c:dLbls>
        <c:marker val="1"/>
        <c:smooth val="0"/>
        <c:axId val="660390720"/>
        <c:axId val="660391280"/>
      </c:lineChart>
      <c:catAx>
        <c:axId val="66039072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60391280"/>
        <c:crosses val="autoZero"/>
        <c:auto val="1"/>
        <c:lblAlgn val="ctr"/>
        <c:lblOffset val="100"/>
        <c:noMultiLvlLbl val="0"/>
      </c:catAx>
      <c:valAx>
        <c:axId val="660391280"/>
        <c:scaling>
          <c:orientation val="minMax"/>
        </c:scaling>
        <c:delete val="1"/>
        <c:axPos val="l"/>
        <c:numFmt formatCode="0%" sourceLinked="1"/>
        <c:majorTickMark val="none"/>
        <c:minorTickMark val="none"/>
        <c:tickLblPos val="nextTo"/>
        <c:crossAx val="660390720"/>
        <c:crosses val="autoZero"/>
        <c:crossBetween val="between"/>
      </c:valAx>
      <c:valAx>
        <c:axId val="660391840"/>
        <c:scaling>
          <c:orientation val="minMax"/>
          <c:max val="1"/>
        </c:scaling>
        <c:delete val="1"/>
        <c:axPos val="r"/>
        <c:numFmt formatCode="0%" sourceLinked="1"/>
        <c:majorTickMark val="out"/>
        <c:minorTickMark val="none"/>
        <c:tickLblPos val="nextTo"/>
        <c:crossAx val="660392400"/>
        <c:crosses val="max"/>
        <c:crossBetween val="between"/>
        <c:majorUnit val="0.25"/>
      </c:valAx>
      <c:catAx>
        <c:axId val="660392400"/>
        <c:scaling>
          <c:orientation val="minMax"/>
        </c:scaling>
        <c:delete val="1"/>
        <c:axPos val="b"/>
        <c:numFmt formatCode="General" sourceLinked="1"/>
        <c:majorTickMark val="out"/>
        <c:minorTickMark val="none"/>
        <c:tickLblPos val="nextTo"/>
        <c:crossAx val="660391840"/>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56302318719035E-2"/>
          <c:y val="2.0226152058861496E-2"/>
          <c:w val="0.92121286244544853"/>
          <c:h val="0.90426372636700791"/>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'2021 INITIATIVE'!$G$54:$R$54</c15:sqref>
                  </c15:fullRef>
                </c:ext>
              </c:extLst>
              <c:f>('2021 INITIATIVE'!$G$54,'2021 INITIATIVE'!$J$54,'2021 INITIATIVE'!$M$54,'2021 INITIATIVE'!$P$54)</c:f>
              <c:strCache>
                <c:ptCount val="4"/>
                <c:pt idx="0">
                  <c:v>Q1</c:v>
                </c:pt>
                <c:pt idx="1">
                  <c:v>Q2</c:v>
                </c:pt>
                <c:pt idx="2">
                  <c:v>Q3</c:v>
                </c:pt>
                <c:pt idx="3">
                  <c:v>Q4</c:v>
                </c:pt>
              </c:strCache>
            </c:strRef>
          </c:cat>
          <c:val>
            <c:numRef>
              <c:extLst>
                <c:ext xmlns:c15="http://schemas.microsoft.com/office/drawing/2012/chart" uri="{02D57815-91ED-43cb-92C2-25804820EDAC}">
                  <c15:fullRef>
                    <c15:sqref>'2021 INITIATIVE'!$G$58:$R$58</c15:sqref>
                  </c15:fullRef>
                </c:ext>
              </c:extLst>
              <c:f>('2021 INITIATIVE'!$G$58,'2021 INITIATIVE'!$J$58,'2021 INITIATIVE'!$M$58,'2021 INITIATIVE'!$P$58)</c:f>
              <c:numCache>
                <c:formatCode>#,##0</c:formatCode>
                <c:ptCount val="4"/>
                <c:pt idx="2">
                  <c:v>0</c:v>
                </c:pt>
                <c:pt idx="3">
                  <c:v>181190</c:v>
                </c:pt>
              </c:numCache>
            </c:numRef>
          </c:val>
          <c:extLst xmlns:c16r2="http://schemas.microsoft.com/office/drawing/2015/06/chart">
            <c:ext xmlns:c16="http://schemas.microsoft.com/office/drawing/2014/chart" uri="{C3380CC4-5D6E-409C-BE32-E72D297353CC}">
              <c16:uniqueId val="{00000000-F31E-40A4-A677-7C7B9A5CA7C7}"/>
            </c:ext>
          </c:extLst>
        </c:ser>
        <c:dLbls>
          <c:showLegendKey val="0"/>
          <c:showVal val="0"/>
          <c:showCatName val="0"/>
          <c:showSerName val="0"/>
          <c:showPercent val="0"/>
          <c:showBubbleSize val="0"/>
        </c:dLbls>
        <c:gapWidth val="30"/>
        <c:axId val="660395200"/>
        <c:axId val="660395760"/>
      </c:barChart>
      <c:lineChart>
        <c:grouping val="stacked"/>
        <c:varyColors val="0"/>
        <c:ser>
          <c:idx val="1"/>
          <c:order val="1"/>
          <c:tx>
            <c:v>Targets</c:v>
          </c:tx>
          <c:spPr>
            <a:ln w="38100" cap="rnd">
              <a:solidFill>
                <a:schemeClr val="bg1">
                  <a:lumMod val="50000"/>
                </a:schemeClr>
              </a:solidFill>
              <a:round/>
            </a:ln>
            <a:effectLst/>
          </c:spPr>
          <c:marker>
            <c:symbol val="circle"/>
            <c:size val="5"/>
            <c:spPr>
              <a:solidFill>
                <a:schemeClr val="accent2"/>
              </a:solidFill>
              <a:ln w="9525">
                <a:solidFill>
                  <a:schemeClr val="accent2"/>
                </a:solidFill>
              </a:ln>
              <a:effectLst/>
            </c:spPr>
          </c:marker>
          <c:dPt>
            <c:idx val="2"/>
            <c:marker>
              <c:symbol val="circle"/>
              <c:size val="5"/>
              <c:spPr>
                <a:solidFill>
                  <a:schemeClr val="bg1">
                    <a:lumMod val="50000"/>
                  </a:schemeClr>
                </a:solidFill>
                <a:ln w="9525">
                  <a:solidFill>
                    <a:schemeClr val="accent2"/>
                  </a:solidFill>
                </a:ln>
                <a:effectLst/>
              </c:spPr>
            </c:marker>
            <c:bubble3D val="0"/>
          </c:dPt>
          <c:dPt>
            <c:idx val="3"/>
            <c:marker>
              <c:symbol val="circle"/>
              <c:size val="5"/>
              <c:spPr>
                <a:solidFill>
                  <a:schemeClr val="bg1">
                    <a:lumMod val="50000"/>
                  </a:schemeClr>
                </a:solidFill>
                <a:ln w="9525">
                  <a:solidFill>
                    <a:schemeClr val="accent2"/>
                  </a:solidFill>
                </a:ln>
                <a:effectLst/>
              </c:spPr>
            </c:marker>
            <c:bubble3D val="0"/>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'2021 INITIATIVE'!$G$54:$R$54</c15:sqref>
                  </c15:fullRef>
                </c:ext>
              </c:extLst>
              <c:f>('2021 INITIATIVE'!$G$54,'2021 INITIATIVE'!$J$54,'2021 INITIATIVE'!$M$54,'2021 INITIATIVE'!$P$54)</c:f>
              <c:strCache>
                <c:ptCount val="4"/>
                <c:pt idx="0">
                  <c:v>Q1</c:v>
                </c:pt>
                <c:pt idx="1">
                  <c:v>Q2</c:v>
                </c:pt>
                <c:pt idx="2">
                  <c:v>Q3</c:v>
                </c:pt>
                <c:pt idx="3">
                  <c:v>Q4</c:v>
                </c:pt>
              </c:strCache>
            </c:strRef>
          </c:cat>
          <c:val>
            <c:numRef>
              <c:extLst>
                <c:ext xmlns:c15="http://schemas.microsoft.com/office/drawing/2012/chart" uri="{02D57815-91ED-43cb-92C2-25804820EDAC}">
                  <c15:fullRef>
                    <c15:sqref>'2021 INITIATIVE'!$G$57:$R$57</c15:sqref>
                  </c15:fullRef>
                </c:ext>
              </c:extLst>
              <c:f>('2021 INITIATIVE'!$G$57,'2021 INITIATIVE'!$J$57,'2021 INITIATIVE'!$M$57,'2021 INITIATIVE'!$P$57)</c:f>
              <c:numCache>
                <c:formatCode>#,##0</c:formatCode>
                <c:ptCount val="4"/>
                <c:pt idx="2">
                  <c:v>676147</c:v>
                </c:pt>
                <c:pt idx="3">
                  <c:v>1366630</c:v>
                </c:pt>
              </c:numCache>
            </c:numRef>
          </c:val>
          <c:smooth val="0"/>
          <c:extLst xmlns:c16r2="http://schemas.microsoft.com/office/drawing/2015/06/chart">
            <c:ext xmlns:c16="http://schemas.microsoft.com/office/drawing/2014/chart" uri="{C3380CC4-5D6E-409C-BE32-E72D297353CC}">
              <c16:uniqueId val="{00000003-F31E-40A4-A677-7C7B9A5CA7C7}"/>
            </c:ext>
          </c:extLst>
        </c:ser>
        <c:dLbls>
          <c:showLegendKey val="0"/>
          <c:showVal val="0"/>
          <c:showCatName val="0"/>
          <c:showSerName val="0"/>
          <c:showPercent val="0"/>
          <c:showBubbleSize val="0"/>
        </c:dLbls>
        <c:marker val="1"/>
        <c:smooth val="0"/>
        <c:axId val="660395200"/>
        <c:axId val="660395760"/>
      </c:lineChart>
      <c:catAx>
        <c:axId val="66039520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60395760"/>
        <c:crosses val="autoZero"/>
        <c:auto val="1"/>
        <c:lblAlgn val="ctr"/>
        <c:lblOffset val="100"/>
        <c:noMultiLvlLbl val="0"/>
      </c:catAx>
      <c:valAx>
        <c:axId val="660395760"/>
        <c:scaling>
          <c:orientation val="minMax"/>
        </c:scaling>
        <c:delete val="1"/>
        <c:axPos val="l"/>
        <c:numFmt formatCode="#,##0" sourceLinked="1"/>
        <c:majorTickMark val="none"/>
        <c:minorTickMark val="none"/>
        <c:tickLblPos val="nextTo"/>
        <c:crossAx val="660395200"/>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56302318719035E-2"/>
          <c:y val="2.0226152058861496E-2"/>
          <c:w val="0.92121286244544853"/>
          <c:h val="0.89188124435265259"/>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'2021 INITIATIVE'!$G$54:$R$54</c15:sqref>
                  </c15:fullRef>
                </c:ext>
              </c:extLst>
              <c:f>('2021 INITIATIVE'!$G$54,'2021 INITIATIVE'!$J$54,'2021 INITIATIVE'!$M$54,'2021 INITIATIVE'!$P$54)</c:f>
              <c:strCache>
                <c:ptCount val="4"/>
                <c:pt idx="0">
                  <c:v>Q1</c:v>
                </c:pt>
                <c:pt idx="1">
                  <c:v>Q2</c:v>
                </c:pt>
                <c:pt idx="2">
                  <c:v>Q3</c:v>
                </c:pt>
                <c:pt idx="3">
                  <c:v>Q4</c:v>
                </c:pt>
              </c:strCache>
            </c:strRef>
          </c:cat>
          <c:val>
            <c:numRef>
              <c:extLst>
                <c:ext xmlns:c15="http://schemas.microsoft.com/office/drawing/2012/chart" uri="{02D57815-91ED-43cb-92C2-25804820EDAC}">
                  <c15:fullRef>
                    <c15:sqref>'2021 INITIATIVE'!$G$60:$R$60</c15:sqref>
                  </c15:fullRef>
                </c:ext>
              </c:extLst>
              <c:f>('2021 INITIATIVE'!$G$60,'2021 INITIATIVE'!$J$60,'2021 INITIATIVE'!$M$60,'2021 INITIATIVE'!$P$60)</c:f>
              <c:numCache>
                <c:formatCode>#,##0</c:formatCode>
                <c:ptCount val="4"/>
              </c:numCache>
            </c:numRef>
          </c:val>
          <c:extLst xmlns:c16r2="http://schemas.microsoft.com/office/drawing/2015/06/chart">
            <c:ext xmlns:c16="http://schemas.microsoft.com/office/drawing/2014/chart" uri="{C3380CC4-5D6E-409C-BE32-E72D297353CC}">
              <c16:uniqueId val="{00000000-BBB0-4FE2-AA76-8DC7D1371612}"/>
            </c:ext>
          </c:extLst>
        </c:ser>
        <c:dLbls>
          <c:showLegendKey val="0"/>
          <c:showVal val="0"/>
          <c:showCatName val="0"/>
          <c:showSerName val="0"/>
          <c:showPercent val="0"/>
          <c:showBubbleSize val="0"/>
        </c:dLbls>
        <c:gapWidth val="30"/>
        <c:axId val="660399120"/>
        <c:axId val="660399680"/>
      </c:barChart>
      <c:lineChart>
        <c:grouping val="stacked"/>
        <c:varyColors val="0"/>
        <c:ser>
          <c:idx val="1"/>
          <c:order val="1"/>
          <c:tx>
            <c:v>Targets</c:v>
          </c:tx>
          <c:spPr>
            <a:ln w="38100" cap="rnd">
              <a:solidFill>
                <a:schemeClr val="bg1">
                  <a:lumMod val="50000"/>
                </a:schemeClr>
              </a:solidFill>
              <a:round/>
            </a:ln>
            <a:effectLst/>
          </c:spPr>
          <c:marker>
            <c:symbol val="circle"/>
            <c:size val="5"/>
            <c:spPr>
              <a:solidFill>
                <a:schemeClr val="accent2"/>
              </a:solidFill>
              <a:ln w="9525">
                <a:solidFill>
                  <a:schemeClr val="accent2"/>
                </a:solidFill>
              </a:ln>
              <a:effectLst/>
            </c:spPr>
          </c:marker>
          <c:dPt>
            <c:idx val="2"/>
            <c:marker>
              <c:symbol val="circle"/>
              <c:size val="5"/>
              <c:spPr>
                <a:solidFill>
                  <a:schemeClr val="bg1">
                    <a:lumMod val="50000"/>
                  </a:schemeClr>
                </a:solidFill>
                <a:ln w="9525">
                  <a:solidFill>
                    <a:schemeClr val="accent2"/>
                  </a:solidFill>
                </a:ln>
                <a:effectLst/>
              </c:spPr>
            </c:marker>
            <c:bubble3D val="0"/>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'2021 INITIATIVE'!$G$54:$R$54</c15:sqref>
                  </c15:fullRef>
                </c:ext>
              </c:extLst>
              <c:f>('2021 INITIATIVE'!$G$54,'2021 INITIATIVE'!$J$54,'2021 INITIATIVE'!$M$54,'2021 INITIATIVE'!$P$54)</c:f>
              <c:strCache>
                <c:ptCount val="4"/>
                <c:pt idx="0">
                  <c:v>Q1</c:v>
                </c:pt>
                <c:pt idx="1">
                  <c:v>Q2</c:v>
                </c:pt>
                <c:pt idx="2">
                  <c:v>Q3</c:v>
                </c:pt>
                <c:pt idx="3">
                  <c:v>Q4</c:v>
                </c:pt>
              </c:strCache>
            </c:strRef>
          </c:cat>
          <c:val>
            <c:numRef>
              <c:extLst>
                <c:ext xmlns:c15="http://schemas.microsoft.com/office/drawing/2012/chart" uri="{02D57815-91ED-43cb-92C2-25804820EDAC}">
                  <c15:fullRef>
                    <c15:sqref>'2021 INITIATIVE'!$G$59:$R$59</c15:sqref>
                  </c15:fullRef>
                </c:ext>
              </c:extLst>
              <c:f>('2021 INITIATIVE'!$G$59,'2021 INITIATIVE'!$J$59,'2021 INITIATIVE'!$M$59,'2021 INITIATIVE'!$P$59)</c:f>
              <c:numCache>
                <c:formatCode>#,##0</c:formatCode>
                <c:ptCount val="4"/>
              </c:numCache>
            </c:numRef>
          </c:val>
          <c:smooth val="0"/>
          <c:extLst xmlns:c16r2="http://schemas.microsoft.com/office/drawing/2015/06/chart">
            <c:ext xmlns:c16="http://schemas.microsoft.com/office/drawing/2014/chart" uri="{C3380CC4-5D6E-409C-BE32-E72D297353CC}">
              <c16:uniqueId val="{00000002-BBB0-4FE2-AA76-8DC7D1371612}"/>
            </c:ext>
          </c:extLst>
        </c:ser>
        <c:dLbls>
          <c:showLegendKey val="0"/>
          <c:showVal val="0"/>
          <c:showCatName val="0"/>
          <c:showSerName val="0"/>
          <c:showPercent val="0"/>
          <c:showBubbleSize val="0"/>
        </c:dLbls>
        <c:marker val="1"/>
        <c:smooth val="0"/>
        <c:axId val="660399120"/>
        <c:axId val="660399680"/>
      </c:lineChart>
      <c:catAx>
        <c:axId val="66039912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60399680"/>
        <c:crosses val="autoZero"/>
        <c:auto val="1"/>
        <c:lblAlgn val="ctr"/>
        <c:lblOffset val="100"/>
        <c:noMultiLvlLbl val="0"/>
      </c:catAx>
      <c:valAx>
        <c:axId val="660399680"/>
        <c:scaling>
          <c:orientation val="minMax"/>
        </c:scaling>
        <c:delete val="1"/>
        <c:axPos val="l"/>
        <c:numFmt formatCode="#,##0" sourceLinked="1"/>
        <c:majorTickMark val="none"/>
        <c:minorTickMark val="none"/>
        <c:tickLblPos val="nextTo"/>
        <c:crossAx val="660399120"/>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56302318719035E-2"/>
          <c:y val="2.0226152058861496E-2"/>
          <c:w val="0.92121286244544853"/>
          <c:h val="0.90426372636700791"/>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'2021 INITIATIVE'!$G$54:$R$54</c15:sqref>
                  </c15:fullRef>
                </c:ext>
              </c:extLst>
              <c:f>('2021 INITIATIVE'!$G$54,'2021 INITIATIVE'!$J$54,'2021 INITIATIVE'!$M$54,'2021 INITIATIVE'!$P$54)</c:f>
              <c:strCache>
                <c:ptCount val="4"/>
                <c:pt idx="0">
                  <c:v>Q1</c:v>
                </c:pt>
                <c:pt idx="1">
                  <c:v>Q2</c:v>
                </c:pt>
                <c:pt idx="2">
                  <c:v>Q3</c:v>
                </c:pt>
                <c:pt idx="3">
                  <c:v>Q4</c:v>
                </c:pt>
              </c:strCache>
            </c:strRef>
          </c:cat>
          <c:val>
            <c:numRef>
              <c:extLst>
                <c:ext xmlns:c15="http://schemas.microsoft.com/office/drawing/2012/chart" uri="{02D57815-91ED-43cb-92C2-25804820EDAC}">
                  <c15:fullRef>
                    <c15:sqref>'2021 INITIATIVE'!$G$62:$R$62</c15:sqref>
                  </c15:fullRef>
                </c:ext>
              </c:extLst>
              <c:f>('2021 INITIATIVE'!$G$62,'2021 INITIATIVE'!$J$62,'2021 INITIATIVE'!$M$62,'2021 INITIATIVE'!$P$62)</c:f>
              <c:numCache>
                <c:formatCode>#,##0</c:formatCode>
                <c:ptCount val="4"/>
              </c:numCache>
            </c:numRef>
          </c:val>
          <c:extLst xmlns:c16r2="http://schemas.microsoft.com/office/drawing/2015/06/chart">
            <c:ext xmlns:c16="http://schemas.microsoft.com/office/drawing/2014/chart" uri="{C3380CC4-5D6E-409C-BE32-E72D297353CC}">
              <c16:uniqueId val="{00000000-DB3F-439B-8651-8BCD638E7981}"/>
            </c:ext>
          </c:extLst>
        </c:ser>
        <c:dLbls>
          <c:showLegendKey val="0"/>
          <c:showVal val="0"/>
          <c:showCatName val="0"/>
          <c:showSerName val="0"/>
          <c:showPercent val="0"/>
          <c:showBubbleSize val="0"/>
        </c:dLbls>
        <c:gapWidth val="30"/>
        <c:axId val="661003488"/>
        <c:axId val="661004048"/>
      </c:barChart>
      <c:lineChart>
        <c:grouping val="stacked"/>
        <c:varyColors val="0"/>
        <c:ser>
          <c:idx val="1"/>
          <c:order val="1"/>
          <c:tx>
            <c:v>Targets</c:v>
          </c:tx>
          <c:spPr>
            <a:ln w="38100" cap="rnd">
              <a:solidFill>
                <a:schemeClr val="bg1">
                  <a:lumMod val="50000"/>
                </a:schemeClr>
              </a:solidFill>
              <a:round/>
            </a:ln>
            <a:effectLst/>
          </c:spPr>
          <c:marker>
            <c:symbol val="circle"/>
            <c:size val="5"/>
            <c:spPr>
              <a:solidFill>
                <a:schemeClr val="bg1">
                  <a:lumMod val="50000"/>
                </a:schemeClr>
              </a:solidFill>
              <a:ln w="9525">
                <a:solidFill>
                  <a:schemeClr val="accent2"/>
                </a:solidFill>
              </a:ln>
              <a:effectLst/>
            </c:spPr>
          </c:marker>
          <c:dPt>
            <c:idx val="2"/>
            <c:marker>
              <c:symbol val="circle"/>
              <c:size val="5"/>
              <c:spPr>
                <a:solidFill>
                  <a:schemeClr val="bg1">
                    <a:lumMod val="50000"/>
                  </a:schemeClr>
                </a:solidFill>
                <a:ln w="9525">
                  <a:solidFill>
                    <a:schemeClr val="accent2"/>
                  </a:solidFill>
                </a:ln>
                <a:effectLst/>
              </c:spPr>
            </c:marker>
            <c:bubble3D val="0"/>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'2021 INITIATIVE'!$G$54:$R$54</c15:sqref>
                  </c15:fullRef>
                </c:ext>
              </c:extLst>
              <c:f>('2021 INITIATIVE'!$G$54,'2021 INITIATIVE'!$J$54,'2021 INITIATIVE'!$M$54,'2021 INITIATIVE'!$P$54)</c:f>
              <c:strCache>
                <c:ptCount val="4"/>
                <c:pt idx="0">
                  <c:v>Q1</c:v>
                </c:pt>
                <c:pt idx="1">
                  <c:v>Q2</c:v>
                </c:pt>
                <c:pt idx="2">
                  <c:v>Q3</c:v>
                </c:pt>
                <c:pt idx="3">
                  <c:v>Q4</c:v>
                </c:pt>
              </c:strCache>
            </c:strRef>
          </c:cat>
          <c:val>
            <c:numRef>
              <c:extLst>
                <c:ext xmlns:c15="http://schemas.microsoft.com/office/drawing/2012/chart" uri="{02D57815-91ED-43cb-92C2-25804820EDAC}">
                  <c15:fullRef>
                    <c15:sqref>'2021 INITIATIVE'!$G$61:$R$61</c15:sqref>
                  </c15:fullRef>
                </c:ext>
              </c:extLst>
              <c:f>('2021 INITIATIVE'!$G$61,'2021 INITIATIVE'!$J$61,'2021 INITIATIVE'!$M$61,'2021 INITIATIVE'!$P$61)</c:f>
              <c:numCache>
                <c:formatCode>#,##0</c:formatCode>
                <c:ptCount val="4"/>
              </c:numCache>
            </c:numRef>
          </c:val>
          <c:smooth val="0"/>
          <c:extLst xmlns:c16r2="http://schemas.microsoft.com/office/drawing/2015/06/chart">
            <c:ext xmlns:c16="http://schemas.microsoft.com/office/drawing/2014/chart" uri="{C3380CC4-5D6E-409C-BE32-E72D297353CC}">
              <c16:uniqueId val="{00000002-DB3F-439B-8651-8BCD638E7981}"/>
            </c:ext>
          </c:extLst>
        </c:ser>
        <c:dLbls>
          <c:showLegendKey val="0"/>
          <c:showVal val="0"/>
          <c:showCatName val="0"/>
          <c:showSerName val="0"/>
          <c:showPercent val="0"/>
          <c:showBubbleSize val="0"/>
        </c:dLbls>
        <c:marker val="1"/>
        <c:smooth val="0"/>
        <c:axId val="661003488"/>
        <c:axId val="661004048"/>
      </c:lineChart>
      <c:catAx>
        <c:axId val="66100348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61004048"/>
        <c:crosses val="autoZero"/>
        <c:auto val="1"/>
        <c:lblAlgn val="ctr"/>
        <c:lblOffset val="100"/>
        <c:noMultiLvlLbl val="0"/>
      </c:catAx>
      <c:valAx>
        <c:axId val="661004048"/>
        <c:scaling>
          <c:orientation val="minMax"/>
        </c:scaling>
        <c:delete val="1"/>
        <c:axPos val="l"/>
        <c:numFmt formatCode="#,##0" sourceLinked="1"/>
        <c:majorTickMark val="none"/>
        <c:minorTickMark val="none"/>
        <c:tickLblPos val="nextTo"/>
        <c:crossAx val="661003488"/>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56302318719035E-2"/>
          <c:y val="2.0226152058861496E-2"/>
          <c:w val="0.92121286244544853"/>
          <c:h val="0.90426372636700791"/>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'2021 INITIATIVE'!$G$54:$R$54</c15:sqref>
                  </c15:fullRef>
                </c:ext>
              </c:extLst>
              <c:f>('2021 INITIATIVE'!$G$54,'2021 INITIATIVE'!$J$54,'2021 INITIATIVE'!$M$54,'2021 INITIATIVE'!$P$54)</c:f>
              <c:strCache>
                <c:ptCount val="4"/>
                <c:pt idx="0">
                  <c:v>Q1</c:v>
                </c:pt>
                <c:pt idx="1">
                  <c:v>Q2</c:v>
                </c:pt>
                <c:pt idx="2">
                  <c:v>Q3</c:v>
                </c:pt>
                <c:pt idx="3">
                  <c:v>Q4</c:v>
                </c:pt>
              </c:strCache>
            </c:strRef>
          </c:cat>
          <c:val>
            <c:numRef>
              <c:extLst>
                <c:ext xmlns:c15="http://schemas.microsoft.com/office/drawing/2012/chart" uri="{02D57815-91ED-43cb-92C2-25804820EDAC}">
                  <c15:fullRef>
                    <c15:sqref>'2021 INITIATIVE'!$G$64:$R$64</c15:sqref>
                  </c15:fullRef>
                </c:ext>
              </c:extLst>
              <c:f>('2021 INITIATIVE'!$G$64,'2021 INITIATIVE'!$J$64,'2021 INITIATIVE'!$M$64,'2021 INITIATIVE'!$P$64)</c:f>
              <c:numCache>
                <c:formatCode>#,##0</c:formatCode>
                <c:ptCount val="4"/>
              </c:numCache>
            </c:numRef>
          </c:val>
          <c:extLst xmlns:c16r2="http://schemas.microsoft.com/office/drawing/2015/06/chart">
            <c:ext xmlns:c16="http://schemas.microsoft.com/office/drawing/2014/chart" uri="{C3380CC4-5D6E-409C-BE32-E72D297353CC}">
              <c16:uniqueId val="{00000000-570A-403A-9509-6371A9162634}"/>
            </c:ext>
          </c:extLst>
        </c:ser>
        <c:dLbls>
          <c:showLegendKey val="0"/>
          <c:showVal val="0"/>
          <c:showCatName val="0"/>
          <c:showSerName val="0"/>
          <c:showPercent val="0"/>
          <c:showBubbleSize val="0"/>
        </c:dLbls>
        <c:gapWidth val="30"/>
        <c:axId val="661007408"/>
        <c:axId val="661007968"/>
      </c:barChart>
      <c:lineChart>
        <c:grouping val="stacked"/>
        <c:varyColors val="0"/>
        <c:ser>
          <c:idx val="1"/>
          <c:order val="1"/>
          <c:tx>
            <c:v>Targets</c:v>
          </c:tx>
          <c:spPr>
            <a:ln w="38100" cap="rnd">
              <a:solidFill>
                <a:schemeClr val="bg1">
                  <a:lumMod val="50000"/>
                </a:schemeClr>
              </a:solidFill>
              <a:round/>
            </a:ln>
            <a:effectLst/>
          </c:spPr>
          <c:marker>
            <c:symbol val="circle"/>
            <c:size val="5"/>
            <c:spPr>
              <a:solidFill>
                <a:schemeClr val="accent2"/>
              </a:solidFill>
              <a:ln w="9525">
                <a:solidFill>
                  <a:schemeClr val="accent2"/>
                </a:solidFill>
              </a:ln>
              <a:effectLst/>
            </c:spPr>
          </c:marker>
          <c:dPt>
            <c:idx val="2"/>
            <c:marker>
              <c:symbol val="circle"/>
              <c:size val="5"/>
              <c:spPr>
                <a:solidFill>
                  <a:schemeClr val="bg1">
                    <a:lumMod val="50000"/>
                  </a:schemeClr>
                </a:solidFill>
                <a:ln w="9525">
                  <a:solidFill>
                    <a:schemeClr val="accent2"/>
                  </a:solidFill>
                </a:ln>
                <a:effectLst/>
              </c:spPr>
            </c:marker>
            <c:bubble3D val="0"/>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'2021 INITIATIVE'!$G$54:$R$54</c15:sqref>
                  </c15:fullRef>
                </c:ext>
              </c:extLst>
              <c:f>('2021 INITIATIVE'!$G$54,'2021 INITIATIVE'!$J$54,'2021 INITIATIVE'!$M$54,'2021 INITIATIVE'!$P$54)</c:f>
              <c:strCache>
                <c:ptCount val="4"/>
                <c:pt idx="0">
                  <c:v>Q1</c:v>
                </c:pt>
                <c:pt idx="1">
                  <c:v>Q2</c:v>
                </c:pt>
                <c:pt idx="2">
                  <c:v>Q3</c:v>
                </c:pt>
                <c:pt idx="3">
                  <c:v>Q4</c:v>
                </c:pt>
              </c:strCache>
            </c:strRef>
          </c:cat>
          <c:val>
            <c:numRef>
              <c:extLst>
                <c:ext xmlns:c15="http://schemas.microsoft.com/office/drawing/2012/chart" uri="{02D57815-91ED-43cb-92C2-25804820EDAC}">
                  <c15:fullRef>
                    <c15:sqref>'2021 INITIATIVE'!$G$63:$R$63</c15:sqref>
                  </c15:fullRef>
                </c:ext>
              </c:extLst>
              <c:f>('2021 INITIATIVE'!$G$63,'2021 INITIATIVE'!$J$63,'2021 INITIATIVE'!$M$63,'2021 INITIATIVE'!$P$63)</c:f>
              <c:numCache>
                <c:formatCode>#,##0</c:formatCode>
                <c:ptCount val="4"/>
              </c:numCache>
            </c:numRef>
          </c:val>
          <c:smooth val="0"/>
          <c:extLst xmlns:c16r2="http://schemas.microsoft.com/office/drawing/2015/06/chart">
            <c:ext xmlns:c16="http://schemas.microsoft.com/office/drawing/2014/chart" uri="{C3380CC4-5D6E-409C-BE32-E72D297353CC}">
              <c16:uniqueId val="{00000002-570A-403A-9509-6371A9162634}"/>
            </c:ext>
          </c:extLst>
        </c:ser>
        <c:dLbls>
          <c:showLegendKey val="0"/>
          <c:showVal val="0"/>
          <c:showCatName val="0"/>
          <c:showSerName val="0"/>
          <c:showPercent val="0"/>
          <c:showBubbleSize val="0"/>
        </c:dLbls>
        <c:marker val="1"/>
        <c:smooth val="0"/>
        <c:axId val="661007408"/>
        <c:axId val="661007968"/>
      </c:lineChart>
      <c:catAx>
        <c:axId val="66100740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61007968"/>
        <c:crosses val="autoZero"/>
        <c:auto val="1"/>
        <c:lblAlgn val="ctr"/>
        <c:lblOffset val="100"/>
        <c:noMultiLvlLbl val="0"/>
      </c:catAx>
      <c:valAx>
        <c:axId val="661007968"/>
        <c:scaling>
          <c:orientation val="minMax"/>
        </c:scaling>
        <c:delete val="1"/>
        <c:axPos val="l"/>
        <c:numFmt formatCode="#,##0" sourceLinked="1"/>
        <c:majorTickMark val="none"/>
        <c:minorTickMark val="none"/>
        <c:tickLblPos val="nextTo"/>
        <c:crossAx val="661007408"/>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56302318719035E-2"/>
          <c:y val="2.0226152058861496E-2"/>
          <c:w val="0.92121286244544853"/>
          <c:h val="0.89188124435265259"/>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'2021 INITIATIVE'!$G$54:$R$54</c15:sqref>
                  </c15:fullRef>
                </c:ext>
              </c:extLst>
              <c:f>('2021 INITIATIVE'!$G$54,'2021 INITIATIVE'!$J$54,'2021 INITIATIVE'!$M$54,'2021 INITIATIVE'!$P$54)</c:f>
              <c:strCache>
                <c:ptCount val="4"/>
                <c:pt idx="0">
                  <c:v>Q1</c:v>
                </c:pt>
                <c:pt idx="1">
                  <c:v>Q2</c:v>
                </c:pt>
                <c:pt idx="2">
                  <c:v>Q3</c:v>
                </c:pt>
                <c:pt idx="3">
                  <c:v>Q4</c:v>
                </c:pt>
              </c:strCache>
            </c:strRef>
          </c:cat>
          <c:val>
            <c:numRef>
              <c:extLst>
                <c:ext xmlns:c15="http://schemas.microsoft.com/office/drawing/2012/chart" uri="{02D57815-91ED-43cb-92C2-25804820EDAC}">
                  <c15:fullRef>
                    <c15:sqref>'2021 INITIATIVE'!$G$56:$R$56</c15:sqref>
                  </c15:fullRef>
                </c:ext>
              </c:extLst>
              <c:f>('2021 INITIATIVE'!$G$56,'2021 INITIATIVE'!$J$56,'2021 INITIATIVE'!$M$56,'2021 INITIATIVE'!$P$56)</c:f>
              <c:numCache>
                <c:formatCode>#,##0</c:formatCode>
                <c:ptCount val="4"/>
                <c:pt idx="2">
                  <c:v>0</c:v>
                </c:pt>
                <c:pt idx="3">
                  <c:v>1104120</c:v>
                </c:pt>
              </c:numCache>
            </c:numRef>
          </c:val>
          <c:extLst xmlns:c16r2="http://schemas.microsoft.com/office/drawing/2015/06/chart">
            <c:ext xmlns:c16="http://schemas.microsoft.com/office/drawing/2014/chart" uri="{C3380CC4-5D6E-409C-BE32-E72D297353CC}">
              <c16:uniqueId val="{00000000-95BC-47C0-86CC-A6A67E47FB20}"/>
            </c:ext>
          </c:extLst>
        </c:ser>
        <c:dLbls>
          <c:showLegendKey val="0"/>
          <c:showVal val="0"/>
          <c:showCatName val="0"/>
          <c:showSerName val="0"/>
          <c:showPercent val="0"/>
          <c:showBubbleSize val="0"/>
        </c:dLbls>
        <c:gapWidth val="30"/>
        <c:axId val="657319712"/>
        <c:axId val="657320272"/>
      </c:barChart>
      <c:lineChart>
        <c:grouping val="stacked"/>
        <c:varyColors val="0"/>
        <c:ser>
          <c:idx val="1"/>
          <c:order val="1"/>
          <c:tx>
            <c:v>Targets</c:v>
          </c:tx>
          <c:spPr>
            <a:ln w="38100" cap="rnd">
              <a:solidFill>
                <a:schemeClr val="bg1">
                  <a:lumMod val="50000"/>
                </a:schemeClr>
              </a:solidFill>
              <a:round/>
            </a:ln>
            <a:effectLst/>
          </c:spPr>
          <c:marker>
            <c:symbol val="circle"/>
            <c:size val="5"/>
            <c:spPr>
              <a:solidFill>
                <a:schemeClr val="accent2"/>
              </a:solidFill>
              <a:ln w="9525">
                <a:solidFill>
                  <a:schemeClr val="accent2"/>
                </a:solidFill>
              </a:ln>
              <a:effectLst/>
            </c:spPr>
          </c:marker>
          <c:dPt>
            <c:idx val="2"/>
            <c:marker>
              <c:symbol val="circle"/>
              <c:size val="5"/>
              <c:spPr>
                <a:solidFill>
                  <a:schemeClr val="bg1">
                    <a:lumMod val="50000"/>
                  </a:schemeClr>
                </a:solidFill>
                <a:ln w="9525">
                  <a:solidFill>
                    <a:schemeClr val="accent2"/>
                  </a:solidFill>
                </a:ln>
                <a:effectLst/>
              </c:spPr>
            </c:marker>
            <c:bubble3D val="0"/>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'2021 INITIATIVE'!$G$54:$R$54</c15:sqref>
                  </c15:fullRef>
                </c:ext>
              </c:extLst>
              <c:f>('2021 INITIATIVE'!$G$54,'2021 INITIATIVE'!$J$54,'2021 INITIATIVE'!$M$54,'2021 INITIATIVE'!$P$54)</c:f>
              <c:strCache>
                <c:ptCount val="4"/>
                <c:pt idx="0">
                  <c:v>Q1</c:v>
                </c:pt>
                <c:pt idx="1">
                  <c:v>Q2</c:v>
                </c:pt>
                <c:pt idx="2">
                  <c:v>Q3</c:v>
                </c:pt>
                <c:pt idx="3">
                  <c:v>Q4</c:v>
                </c:pt>
              </c:strCache>
            </c:strRef>
          </c:cat>
          <c:val>
            <c:numRef>
              <c:extLst>
                <c:ext xmlns:c15="http://schemas.microsoft.com/office/drawing/2012/chart" uri="{02D57815-91ED-43cb-92C2-25804820EDAC}">
                  <c15:fullRef>
                    <c15:sqref>'2021 INITIATIVE'!$G$55:$R$55</c15:sqref>
                  </c15:fullRef>
                </c:ext>
              </c:extLst>
              <c:f>('2021 INITIATIVE'!$G$55,'2021 INITIATIVE'!$J$55,'2021 INITIATIVE'!$M$55,'2021 INITIATIVE'!$P$55)</c:f>
              <c:numCache>
                <c:formatCode>#,##0</c:formatCode>
                <c:ptCount val="4"/>
                <c:pt idx="2">
                  <c:v>1683319</c:v>
                </c:pt>
                <c:pt idx="3">
                  <c:v>3402327</c:v>
                </c:pt>
              </c:numCache>
            </c:numRef>
          </c:val>
          <c:smooth val="0"/>
          <c:extLst xmlns:c16r2="http://schemas.microsoft.com/office/drawing/2015/06/chart">
            <c:ext xmlns:c16="http://schemas.microsoft.com/office/drawing/2014/chart" uri="{C3380CC4-5D6E-409C-BE32-E72D297353CC}">
              <c16:uniqueId val="{00000002-95BC-47C0-86CC-A6A67E47FB20}"/>
            </c:ext>
          </c:extLst>
        </c:ser>
        <c:dLbls>
          <c:showLegendKey val="0"/>
          <c:showVal val="0"/>
          <c:showCatName val="0"/>
          <c:showSerName val="0"/>
          <c:showPercent val="0"/>
          <c:showBubbleSize val="0"/>
        </c:dLbls>
        <c:marker val="1"/>
        <c:smooth val="0"/>
        <c:axId val="657319712"/>
        <c:axId val="657320272"/>
      </c:lineChart>
      <c:catAx>
        <c:axId val="65731971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57320272"/>
        <c:crosses val="autoZero"/>
        <c:auto val="1"/>
        <c:lblAlgn val="ctr"/>
        <c:lblOffset val="100"/>
        <c:noMultiLvlLbl val="0"/>
      </c:catAx>
      <c:valAx>
        <c:axId val="657320272"/>
        <c:scaling>
          <c:orientation val="minMax"/>
        </c:scaling>
        <c:delete val="1"/>
        <c:axPos val="l"/>
        <c:numFmt formatCode="#,##0" sourceLinked="1"/>
        <c:majorTickMark val="none"/>
        <c:minorTickMark val="none"/>
        <c:tickLblPos val="nextTo"/>
        <c:crossAx val="65731971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42049721152E-2"/>
          <c:y val="8.5776489216021906E-2"/>
          <c:w val="0.92673590119482918"/>
          <c:h val="0.8321311194796303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vert="horz" wrap="square" lIns="0" tIns="19050" rIns="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numRef>
              <c:f>'2021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'2021 INITIATIVE'!$G$23:$R$23</c:f>
              <c:numCache>
                <c:formatCode>0%</c:formatCode>
                <c:ptCount val="12"/>
                <c:pt idx="4">
                  <c:v>0.04</c:v>
                </c:pt>
                <c:pt idx="5">
                  <c:v>0.02</c:v>
                </c:pt>
                <c:pt idx="6">
                  <c:v>0.01</c:v>
                </c:pt>
                <c:pt idx="7">
                  <c:v>0.01</c:v>
                </c:pt>
                <c:pt idx="8">
                  <c:v>0.05</c:v>
                </c:pt>
                <c:pt idx="9">
                  <c:v>0.15</c:v>
                </c:pt>
                <c:pt idx="10">
                  <c:v>0.4</c:v>
                </c:pt>
                <c:pt idx="11">
                  <c:v>0.6</c:v>
                </c:pt>
              </c:numCache>
            </c:numRef>
          </c:val>
          <c:extLst xmlns:c16r2="http://schemas.microsoft.com/office/drawing/2015/06/chart">
            <c:ext xmlns:c16="http://schemas.microsoft.com/office/drawing/2014/chart" uri="{C3380CC4-5D6E-409C-BE32-E72D297353CC}">
              <c16:uniqueId val="{00000000-41EB-4D78-9F25-D7B541C39FA6}"/>
            </c:ext>
          </c:extLst>
        </c:ser>
        <c:dLbls>
          <c:showLegendKey val="0"/>
          <c:showVal val="0"/>
          <c:showCatName val="0"/>
          <c:showSerName val="0"/>
          <c:showPercent val="0"/>
          <c:showBubbleSize val="0"/>
        </c:dLbls>
        <c:gapWidth val="40"/>
        <c:axId val="659660896"/>
        <c:axId val="659660336"/>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'2021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'2021 INITIATIVE'!$G$25:$R$25</c:f>
              <c:numCache>
                <c:formatCode>0%</c:formatCode>
                <c:ptCount val="12"/>
                <c:pt idx="4">
                  <c:v>0.05</c:v>
                </c:pt>
                <c:pt idx="5">
                  <c:v>0.05</c:v>
                </c:pt>
                <c:pt idx="6">
                  <c:v>0.05</c:v>
                </c:pt>
                <c:pt idx="7">
                  <c:v>0.1</c:v>
                </c:pt>
                <c:pt idx="8">
                  <c:v>0.3</c:v>
                </c:pt>
                <c:pt idx="9">
                  <c:v>0.5</c:v>
                </c:pt>
                <c:pt idx="10">
                  <c:v>0.7</c:v>
                </c:pt>
                <c:pt idx="11">
                  <c:v>0.85</c:v>
                </c:pt>
              </c:numCache>
            </c:numRef>
          </c:val>
          <c:smooth val="0"/>
          <c:extLst xmlns:c16r2="http://schemas.microsoft.com/office/drawing/2015/06/chart">
            <c:ext xmlns:c16="http://schemas.microsoft.com/office/drawing/2014/chart" uri="{C3380CC4-5D6E-409C-BE32-E72D297353CC}">
              <c16:uniqueId val="{00000001-41EB-4D78-9F25-D7B541C39FA6}"/>
            </c:ext>
          </c:extLst>
        </c:ser>
        <c:dLbls>
          <c:showLegendKey val="0"/>
          <c:showVal val="0"/>
          <c:showCatName val="0"/>
          <c:showSerName val="0"/>
          <c:showPercent val="0"/>
          <c:showBubbleSize val="0"/>
        </c:dLbls>
        <c:marker val="1"/>
        <c:smooth val="0"/>
        <c:axId val="659659216"/>
        <c:axId val="659659776"/>
      </c:lineChart>
      <c:catAx>
        <c:axId val="65965921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59659776"/>
        <c:crosses val="autoZero"/>
        <c:auto val="1"/>
        <c:lblAlgn val="ctr"/>
        <c:lblOffset val="100"/>
        <c:noMultiLvlLbl val="0"/>
      </c:catAx>
      <c:valAx>
        <c:axId val="659659776"/>
        <c:scaling>
          <c:orientation val="minMax"/>
        </c:scaling>
        <c:delete val="1"/>
        <c:axPos val="l"/>
        <c:numFmt formatCode="0%" sourceLinked="1"/>
        <c:majorTickMark val="none"/>
        <c:minorTickMark val="none"/>
        <c:tickLblPos val="nextTo"/>
        <c:crossAx val="659659216"/>
        <c:crosses val="autoZero"/>
        <c:crossBetween val="between"/>
      </c:valAx>
      <c:valAx>
        <c:axId val="659660336"/>
        <c:scaling>
          <c:orientation val="minMax"/>
          <c:max val="1"/>
        </c:scaling>
        <c:delete val="1"/>
        <c:axPos val="r"/>
        <c:numFmt formatCode="0%" sourceLinked="1"/>
        <c:majorTickMark val="out"/>
        <c:minorTickMark val="none"/>
        <c:tickLblPos val="nextTo"/>
        <c:crossAx val="659660896"/>
        <c:crosses val="max"/>
        <c:crossBetween val="between"/>
        <c:majorUnit val="0.25"/>
      </c:valAx>
      <c:catAx>
        <c:axId val="659660896"/>
        <c:scaling>
          <c:orientation val="minMax"/>
        </c:scaling>
        <c:delete val="1"/>
        <c:axPos val="b"/>
        <c:numFmt formatCode="General" sourceLinked="1"/>
        <c:majorTickMark val="out"/>
        <c:minorTickMark val="none"/>
        <c:tickLblPos val="nextTo"/>
        <c:crossAx val="659660336"/>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42049721152E-2"/>
          <c:y val="8.5776489216021906E-2"/>
          <c:w val="0.92923888023402956"/>
          <c:h val="0.8321311194796303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vert="horz" wrap="square" lIns="0" tIns="19050" rIns="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numRef>
              <c:f>'2021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'2021 INITIATIVE'!$G$26:$R$26</c:f>
              <c:numCache>
                <c:formatCode>0%</c:formatCode>
                <c:ptCount val="12"/>
                <c:pt idx="4">
                  <c:v>0.04</c:v>
                </c:pt>
                <c:pt idx="5">
                  <c:v>0.04</c:v>
                </c:pt>
                <c:pt idx="6">
                  <c:v>0.01</c:v>
                </c:pt>
                <c:pt idx="7">
                  <c:v>0.02</c:v>
                </c:pt>
                <c:pt idx="8">
                  <c:v>0.08</c:v>
                </c:pt>
                <c:pt idx="9">
                  <c:v>0.15</c:v>
                </c:pt>
                <c:pt idx="10">
                  <c:v>0.35</c:v>
                </c:pt>
                <c:pt idx="11">
                  <c:v>0.5</c:v>
                </c:pt>
              </c:numCache>
            </c:numRef>
          </c:val>
          <c:extLst xmlns:c16r2="http://schemas.microsoft.com/office/drawing/2015/06/chart">
            <c:ext xmlns:c16="http://schemas.microsoft.com/office/drawing/2014/chart" uri="{C3380CC4-5D6E-409C-BE32-E72D297353CC}">
              <c16:uniqueId val="{00000000-FE51-4DFA-8A0E-CE85BF4393D3}"/>
            </c:ext>
          </c:extLst>
        </c:ser>
        <c:dLbls>
          <c:showLegendKey val="0"/>
          <c:showVal val="0"/>
          <c:showCatName val="0"/>
          <c:showSerName val="0"/>
          <c:showPercent val="0"/>
          <c:showBubbleSize val="0"/>
        </c:dLbls>
        <c:gapWidth val="40"/>
        <c:axId val="193259776"/>
        <c:axId val="193259216"/>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'2021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'2021 INITIATIVE'!$G$25:$R$25</c:f>
              <c:numCache>
                <c:formatCode>0%</c:formatCode>
                <c:ptCount val="12"/>
                <c:pt idx="4">
                  <c:v>0.05</c:v>
                </c:pt>
                <c:pt idx="5">
                  <c:v>0.05</c:v>
                </c:pt>
                <c:pt idx="6">
                  <c:v>0.05</c:v>
                </c:pt>
                <c:pt idx="7">
                  <c:v>0.1</c:v>
                </c:pt>
                <c:pt idx="8">
                  <c:v>0.3</c:v>
                </c:pt>
                <c:pt idx="9">
                  <c:v>0.5</c:v>
                </c:pt>
                <c:pt idx="10">
                  <c:v>0.7</c:v>
                </c:pt>
                <c:pt idx="11">
                  <c:v>0.85</c:v>
                </c:pt>
              </c:numCache>
            </c:numRef>
          </c:val>
          <c:smooth val="0"/>
          <c:extLst xmlns:c16r2="http://schemas.microsoft.com/office/drawing/2015/06/chart">
            <c:ext xmlns:c16="http://schemas.microsoft.com/office/drawing/2014/chart" uri="{C3380CC4-5D6E-409C-BE32-E72D297353CC}">
              <c16:uniqueId val="{00000001-FE51-4DFA-8A0E-CE85BF4393D3}"/>
            </c:ext>
          </c:extLst>
        </c:ser>
        <c:dLbls>
          <c:showLegendKey val="0"/>
          <c:showVal val="0"/>
          <c:showCatName val="0"/>
          <c:showSerName val="0"/>
          <c:showPercent val="0"/>
          <c:showBubbleSize val="0"/>
        </c:dLbls>
        <c:marker val="1"/>
        <c:smooth val="0"/>
        <c:axId val="193258096"/>
        <c:axId val="193258656"/>
      </c:lineChart>
      <c:catAx>
        <c:axId val="19325809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93258656"/>
        <c:crosses val="autoZero"/>
        <c:auto val="1"/>
        <c:lblAlgn val="ctr"/>
        <c:lblOffset val="100"/>
        <c:noMultiLvlLbl val="0"/>
      </c:catAx>
      <c:valAx>
        <c:axId val="193258656"/>
        <c:scaling>
          <c:orientation val="minMax"/>
        </c:scaling>
        <c:delete val="1"/>
        <c:axPos val="l"/>
        <c:numFmt formatCode="0%" sourceLinked="1"/>
        <c:majorTickMark val="none"/>
        <c:minorTickMark val="none"/>
        <c:tickLblPos val="nextTo"/>
        <c:crossAx val="193258096"/>
        <c:crosses val="autoZero"/>
        <c:crossBetween val="between"/>
      </c:valAx>
      <c:valAx>
        <c:axId val="193259216"/>
        <c:scaling>
          <c:orientation val="minMax"/>
          <c:max val="1"/>
        </c:scaling>
        <c:delete val="1"/>
        <c:axPos val="r"/>
        <c:numFmt formatCode="0%" sourceLinked="1"/>
        <c:majorTickMark val="out"/>
        <c:minorTickMark val="none"/>
        <c:tickLblPos val="nextTo"/>
        <c:crossAx val="193259776"/>
        <c:crosses val="max"/>
        <c:crossBetween val="between"/>
        <c:majorUnit val="0.25"/>
      </c:valAx>
      <c:catAx>
        <c:axId val="193259776"/>
        <c:scaling>
          <c:orientation val="minMax"/>
        </c:scaling>
        <c:delete val="1"/>
        <c:axPos val="b"/>
        <c:numFmt formatCode="General" sourceLinked="1"/>
        <c:majorTickMark val="out"/>
        <c:minorTickMark val="none"/>
        <c:tickLblPos val="nextTo"/>
        <c:crossAx val="193259216"/>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19509489418398E-2"/>
          <c:y val="6.6754750085587122E-2"/>
          <c:w val="0.90600828518301901"/>
          <c:h val="0.84028329339267371"/>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vert="horz" wrap="square" lIns="0" tIns="19050" rIns="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numRef>
              <c:f>'2021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'2021 INITIATIVE'!$G$29:$R$29</c:f>
              <c:numCache>
                <c:formatCode>0%</c:formatCode>
                <c:ptCount val="12"/>
                <c:pt idx="5">
                  <c:v>0.02</c:v>
                </c:pt>
                <c:pt idx="6">
                  <c:v>0.01</c:v>
                </c:pt>
                <c:pt idx="7">
                  <c:v>0.2</c:v>
                </c:pt>
                <c:pt idx="8">
                  <c:v>0.3</c:v>
                </c:pt>
                <c:pt idx="9">
                  <c:v>0.75</c:v>
                </c:pt>
                <c:pt idx="10">
                  <c:v>0.95</c:v>
                </c:pt>
                <c:pt idx="11">
                  <c:v>0.99</c:v>
                </c:pt>
              </c:numCache>
            </c:numRef>
          </c:val>
          <c:extLst xmlns:c16r2="http://schemas.microsoft.com/office/drawing/2015/06/chart">
            <c:ext xmlns:c16="http://schemas.microsoft.com/office/drawing/2014/chart" uri="{C3380CC4-5D6E-409C-BE32-E72D297353CC}">
              <c16:uniqueId val="{00000000-DDF5-4696-8C8A-EAB61E2F558D}"/>
            </c:ext>
          </c:extLst>
        </c:ser>
        <c:dLbls>
          <c:showLegendKey val="0"/>
          <c:showVal val="0"/>
          <c:showCatName val="0"/>
          <c:showSerName val="0"/>
          <c:showPercent val="0"/>
          <c:showBubbleSize val="0"/>
        </c:dLbls>
        <c:gapWidth val="40"/>
        <c:axId val="658668080"/>
        <c:axId val="658667520"/>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'2021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'2021 INITIATIVE'!$G$28:$R$28</c:f>
              <c:numCache>
                <c:formatCode>0%</c:formatCode>
                <c:ptCount val="12"/>
                <c:pt idx="5">
                  <c:v>0.05</c:v>
                </c:pt>
                <c:pt idx="6">
                  <c:v>0.05</c:v>
                </c:pt>
                <c:pt idx="7">
                  <c:v>0.3</c:v>
                </c:pt>
                <c:pt idx="8">
                  <c:v>0.5</c:v>
                </c:pt>
                <c:pt idx="9">
                  <c:v>0.75</c:v>
                </c:pt>
                <c:pt idx="10">
                  <c:v>0.95</c:v>
                </c:pt>
                <c:pt idx="11">
                  <c:v>0.99</c:v>
                </c:pt>
              </c:numCache>
            </c:numRef>
          </c:val>
          <c:smooth val="0"/>
          <c:extLst xmlns:c16r2="http://schemas.microsoft.com/office/drawing/2015/06/chart">
            <c:ext xmlns:c16="http://schemas.microsoft.com/office/drawing/2014/chart" uri="{C3380CC4-5D6E-409C-BE32-E72D297353CC}">
              <c16:uniqueId val="{00000001-DDF5-4696-8C8A-EAB61E2F558D}"/>
            </c:ext>
          </c:extLst>
        </c:ser>
        <c:dLbls>
          <c:showLegendKey val="0"/>
          <c:showVal val="0"/>
          <c:showCatName val="0"/>
          <c:showSerName val="0"/>
          <c:showPercent val="0"/>
          <c:showBubbleSize val="0"/>
        </c:dLbls>
        <c:marker val="1"/>
        <c:smooth val="0"/>
        <c:axId val="658666400"/>
        <c:axId val="658666960"/>
      </c:lineChart>
      <c:catAx>
        <c:axId val="65866640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58666960"/>
        <c:crosses val="autoZero"/>
        <c:auto val="1"/>
        <c:lblAlgn val="ctr"/>
        <c:lblOffset val="100"/>
        <c:noMultiLvlLbl val="0"/>
      </c:catAx>
      <c:valAx>
        <c:axId val="658666960"/>
        <c:scaling>
          <c:orientation val="minMax"/>
        </c:scaling>
        <c:delete val="1"/>
        <c:axPos val="l"/>
        <c:numFmt formatCode="0%" sourceLinked="1"/>
        <c:majorTickMark val="none"/>
        <c:minorTickMark val="none"/>
        <c:tickLblPos val="nextTo"/>
        <c:crossAx val="658666400"/>
        <c:crosses val="autoZero"/>
        <c:crossBetween val="between"/>
      </c:valAx>
      <c:valAx>
        <c:axId val="658667520"/>
        <c:scaling>
          <c:orientation val="minMax"/>
          <c:max val="1"/>
        </c:scaling>
        <c:delete val="1"/>
        <c:axPos val="r"/>
        <c:numFmt formatCode="0%" sourceLinked="1"/>
        <c:majorTickMark val="out"/>
        <c:minorTickMark val="none"/>
        <c:tickLblPos val="nextTo"/>
        <c:crossAx val="658668080"/>
        <c:crosses val="max"/>
        <c:crossBetween val="between"/>
        <c:majorUnit val="0.25"/>
      </c:valAx>
      <c:catAx>
        <c:axId val="658668080"/>
        <c:scaling>
          <c:orientation val="minMax"/>
        </c:scaling>
        <c:delete val="1"/>
        <c:axPos val="b"/>
        <c:numFmt formatCode="General" sourceLinked="1"/>
        <c:majorTickMark val="out"/>
        <c:minorTickMark val="none"/>
        <c:tickLblPos val="nextTo"/>
        <c:crossAx val="658667520"/>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90990697167E-2"/>
          <c:y val="7.2189532694282785E-2"/>
          <c:w val="0.93098525919358865"/>
          <c:h val="0.8321311194796303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vert="horz" wrap="square" lIns="0" tIns="19050" rIns="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numRef>
              <c:f>'2021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'2021 INITIATIVE'!$G$32:$R$32</c:f>
              <c:numCache>
                <c:formatCode>0%</c:formatCode>
                <c:ptCount val="12"/>
                <c:pt idx="6">
                  <c:v>0.05</c:v>
                </c:pt>
                <c:pt idx="7">
                  <c:v>0.05</c:v>
                </c:pt>
                <c:pt idx="8">
                  <c:v>0.1</c:v>
                </c:pt>
                <c:pt idx="9">
                  <c:v>0.5</c:v>
                </c:pt>
                <c:pt idx="10">
                  <c:v>0.6</c:v>
                </c:pt>
                <c:pt idx="11">
                  <c:v>0.65</c:v>
                </c:pt>
              </c:numCache>
            </c:numRef>
          </c:val>
          <c:extLst xmlns:c16r2="http://schemas.microsoft.com/office/drawing/2015/06/chart">
            <c:ext xmlns:c16="http://schemas.microsoft.com/office/drawing/2014/chart" uri="{C3380CC4-5D6E-409C-BE32-E72D297353CC}">
              <c16:uniqueId val="{00000000-EB39-44E1-9C47-B342DDF93A20}"/>
            </c:ext>
          </c:extLst>
        </c:ser>
        <c:dLbls>
          <c:showLegendKey val="0"/>
          <c:showVal val="0"/>
          <c:showCatName val="0"/>
          <c:showSerName val="0"/>
          <c:showPercent val="0"/>
          <c:showBubbleSize val="0"/>
        </c:dLbls>
        <c:gapWidth val="40"/>
        <c:axId val="658672560"/>
        <c:axId val="658672000"/>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'2021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'2021 INITIATIVE'!$G$31:$R$31</c:f>
              <c:numCache>
                <c:formatCode>0%</c:formatCode>
                <c:ptCount val="12"/>
                <c:pt idx="6">
                  <c:v>0.05</c:v>
                </c:pt>
                <c:pt idx="7">
                  <c:v>0.1</c:v>
                </c:pt>
                <c:pt idx="8">
                  <c:v>0.3</c:v>
                </c:pt>
                <c:pt idx="9">
                  <c:v>0.5</c:v>
                </c:pt>
                <c:pt idx="10">
                  <c:v>0.6</c:v>
                </c:pt>
                <c:pt idx="11">
                  <c:v>0.75</c:v>
                </c:pt>
              </c:numCache>
            </c:numRef>
          </c:val>
          <c:smooth val="0"/>
          <c:extLst xmlns:c16r2="http://schemas.microsoft.com/office/drawing/2015/06/chart">
            <c:ext xmlns:c16="http://schemas.microsoft.com/office/drawing/2014/chart" uri="{C3380CC4-5D6E-409C-BE32-E72D297353CC}">
              <c16:uniqueId val="{00000001-EB39-44E1-9C47-B342DDF93A20}"/>
            </c:ext>
          </c:extLst>
        </c:ser>
        <c:dLbls>
          <c:showLegendKey val="0"/>
          <c:showVal val="0"/>
          <c:showCatName val="0"/>
          <c:showSerName val="0"/>
          <c:showPercent val="0"/>
          <c:showBubbleSize val="0"/>
        </c:dLbls>
        <c:marker val="1"/>
        <c:smooth val="0"/>
        <c:axId val="658670880"/>
        <c:axId val="658671440"/>
      </c:lineChart>
      <c:catAx>
        <c:axId val="65867088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58671440"/>
        <c:crosses val="autoZero"/>
        <c:auto val="1"/>
        <c:lblAlgn val="ctr"/>
        <c:lblOffset val="100"/>
        <c:noMultiLvlLbl val="0"/>
      </c:catAx>
      <c:valAx>
        <c:axId val="658671440"/>
        <c:scaling>
          <c:orientation val="minMax"/>
        </c:scaling>
        <c:delete val="1"/>
        <c:axPos val="l"/>
        <c:numFmt formatCode="0%" sourceLinked="1"/>
        <c:majorTickMark val="none"/>
        <c:minorTickMark val="none"/>
        <c:tickLblPos val="nextTo"/>
        <c:crossAx val="658670880"/>
        <c:crosses val="autoZero"/>
        <c:crossBetween val="between"/>
      </c:valAx>
      <c:valAx>
        <c:axId val="658672000"/>
        <c:scaling>
          <c:orientation val="minMax"/>
          <c:max val="1"/>
        </c:scaling>
        <c:delete val="1"/>
        <c:axPos val="r"/>
        <c:numFmt formatCode="0%" sourceLinked="1"/>
        <c:majorTickMark val="out"/>
        <c:minorTickMark val="none"/>
        <c:tickLblPos val="nextTo"/>
        <c:crossAx val="658672560"/>
        <c:crosses val="max"/>
        <c:crossBetween val="between"/>
        <c:majorUnit val="0.25"/>
      </c:valAx>
      <c:catAx>
        <c:axId val="658672560"/>
        <c:scaling>
          <c:orientation val="minMax"/>
        </c:scaling>
        <c:delete val="1"/>
        <c:axPos val="b"/>
        <c:numFmt formatCode="General" sourceLinked="1"/>
        <c:majorTickMark val="out"/>
        <c:minorTickMark val="none"/>
        <c:tickLblPos val="nextTo"/>
        <c:crossAx val="658672000"/>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42049721152E-2"/>
          <c:y val="7.9434808579961977E-2"/>
          <c:w val="0.91821030524901681"/>
          <c:h val="0.8384729839804506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vert="horz" wrap="square" lIns="0" tIns="19050" rIns="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numRef>
              <c:f>'2021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'2021 INITIATIVE'!$G$35:$R$35</c:f>
              <c:numCache>
                <c:formatCode>0%</c:formatCode>
                <c:ptCount val="12"/>
                <c:pt idx="6">
                  <c:v>0.01</c:v>
                </c:pt>
                <c:pt idx="7">
                  <c:v>0.13</c:v>
                </c:pt>
                <c:pt idx="8">
                  <c:v>0.4</c:v>
                </c:pt>
                <c:pt idx="9">
                  <c:v>0.6</c:v>
                </c:pt>
                <c:pt idx="10">
                  <c:v>0.7</c:v>
                </c:pt>
                <c:pt idx="11">
                  <c:v>0.75</c:v>
                </c:pt>
              </c:numCache>
            </c:numRef>
          </c:val>
          <c:extLst xmlns:c16r2="http://schemas.microsoft.com/office/drawing/2015/06/chart">
            <c:ext xmlns:c16="http://schemas.microsoft.com/office/drawing/2014/chart" uri="{C3380CC4-5D6E-409C-BE32-E72D297353CC}">
              <c16:uniqueId val="{00000000-7D8B-4283-A9DD-CB43F626ABF2}"/>
            </c:ext>
          </c:extLst>
        </c:ser>
        <c:dLbls>
          <c:showLegendKey val="0"/>
          <c:showVal val="0"/>
          <c:showCatName val="0"/>
          <c:showSerName val="0"/>
          <c:showPercent val="0"/>
          <c:showBubbleSize val="0"/>
        </c:dLbls>
        <c:gapWidth val="40"/>
        <c:axId val="659066528"/>
        <c:axId val="659065968"/>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'2021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'2021 INITIATIVE'!$G$34:$R$34</c:f>
              <c:numCache>
                <c:formatCode>0%</c:formatCode>
                <c:ptCount val="12"/>
                <c:pt idx="6">
                  <c:v>0.05</c:v>
                </c:pt>
                <c:pt idx="7">
                  <c:v>0.3</c:v>
                </c:pt>
                <c:pt idx="8">
                  <c:v>0.5</c:v>
                </c:pt>
                <c:pt idx="9">
                  <c:v>0.75</c:v>
                </c:pt>
                <c:pt idx="10">
                  <c:v>0.8</c:v>
                </c:pt>
                <c:pt idx="11">
                  <c:v>0.9</c:v>
                </c:pt>
              </c:numCache>
            </c:numRef>
          </c:val>
          <c:smooth val="0"/>
          <c:extLst xmlns:c16r2="http://schemas.microsoft.com/office/drawing/2015/06/chart">
            <c:ext xmlns:c16="http://schemas.microsoft.com/office/drawing/2014/chart" uri="{C3380CC4-5D6E-409C-BE32-E72D297353CC}">
              <c16:uniqueId val="{00000001-7D8B-4283-A9DD-CB43F626ABF2}"/>
            </c:ext>
          </c:extLst>
        </c:ser>
        <c:dLbls>
          <c:showLegendKey val="0"/>
          <c:showVal val="0"/>
          <c:showCatName val="0"/>
          <c:showSerName val="0"/>
          <c:showPercent val="0"/>
          <c:showBubbleSize val="0"/>
        </c:dLbls>
        <c:marker val="1"/>
        <c:smooth val="0"/>
        <c:axId val="659064848"/>
        <c:axId val="659065408"/>
      </c:lineChart>
      <c:catAx>
        <c:axId val="65906484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59065408"/>
        <c:crosses val="autoZero"/>
        <c:auto val="1"/>
        <c:lblAlgn val="ctr"/>
        <c:lblOffset val="100"/>
        <c:noMultiLvlLbl val="0"/>
      </c:catAx>
      <c:valAx>
        <c:axId val="659065408"/>
        <c:scaling>
          <c:orientation val="minMax"/>
        </c:scaling>
        <c:delete val="1"/>
        <c:axPos val="l"/>
        <c:numFmt formatCode="0%" sourceLinked="1"/>
        <c:majorTickMark val="none"/>
        <c:minorTickMark val="none"/>
        <c:tickLblPos val="nextTo"/>
        <c:crossAx val="659064848"/>
        <c:crosses val="autoZero"/>
        <c:crossBetween val="between"/>
      </c:valAx>
      <c:valAx>
        <c:axId val="659065968"/>
        <c:scaling>
          <c:orientation val="minMax"/>
          <c:max val="1"/>
        </c:scaling>
        <c:delete val="1"/>
        <c:axPos val="r"/>
        <c:numFmt formatCode="0%" sourceLinked="1"/>
        <c:majorTickMark val="out"/>
        <c:minorTickMark val="none"/>
        <c:tickLblPos val="nextTo"/>
        <c:crossAx val="659066528"/>
        <c:crosses val="max"/>
        <c:crossBetween val="between"/>
        <c:majorUnit val="0.25"/>
      </c:valAx>
      <c:catAx>
        <c:axId val="659066528"/>
        <c:scaling>
          <c:orientation val="minMax"/>
        </c:scaling>
        <c:delete val="1"/>
        <c:axPos val="b"/>
        <c:numFmt formatCode="General" sourceLinked="1"/>
        <c:majorTickMark val="out"/>
        <c:minorTickMark val="none"/>
        <c:tickLblPos val="nextTo"/>
        <c:crossAx val="659065968"/>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42049721152E-2"/>
          <c:y val="8.5776489216021906E-2"/>
          <c:w val="0.93358957466243342"/>
          <c:h val="0.8321311194796303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vert="horz" wrap="square" lIns="0" tIns="19050" rIns="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numRef>
              <c:f>'2021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'2021 INITIATIVE'!$G$38:$R$38</c:f>
              <c:numCache>
                <c:formatCode>0%</c:formatCode>
                <c:ptCount val="12"/>
                <c:pt idx="7">
                  <c:v>0.03</c:v>
                </c:pt>
                <c:pt idx="8">
                  <c:v>0.1</c:v>
                </c:pt>
                <c:pt idx="9">
                  <c:v>0.4</c:v>
                </c:pt>
                <c:pt idx="10">
                  <c:v>0.5</c:v>
                </c:pt>
                <c:pt idx="11">
                  <c:v>0.6</c:v>
                </c:pt>
              </c:numCache>
            </c:numRef>
          </c:val>
          <c:extLst xmlns:c16r2="http://schemas.microsoft.com/office/drawing/2015/06/chart">
            <c:ext xmlns:c16="http://schemas.microsoft.com/office/drawing/2014/chart" uri="{C3380CC4-5D6E-409C-BE32-E72D297353CC}">
              <c16:uniqueId val="{00000000-66EB-4E69-A013-0EC525D50CE8}"/>
            </c:ext>
          </c:extLst>
        </c:ser>
        <c:dLbls>
          <c:showLegendKey val="0"/>
          <c:showVal val="0"/>
          <c:showCatName val="0"/>
          <c:showSerName val="0"/>
          <c:showPercent val="0"/>
          <c:showBubbleSize val="0"/>
        </c:dLbls>
        <c:gapWidth val="40"/>
        <c:axId val="659071008"/>
        <c:axId val="659070448"/>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'2021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'2021 INITIATIVE'!$G$37:$R$37</c:f>
              <c:numCache>
                <c:formatCode>0%</c:formatCode>
                <c:ptCount val="12"/>
                <c:pt idx="7">
                  <c:v>0.1</c:v>
                </c:pt>
                <c:pt idx="8">
                  <c:v>0.3</c:v>
                </c:pt>
                <c:pt idx="9">
                  <c:v>0.4</c:v>
                </c:pt>
                <c:pt idx="10">
                  <c:v>0.5</c:v>
                </c:pt>
                <c:pt idx="11">
                  <c:v>0.6</c:v>
                </c:pt>
              </c:numCache>
            </c:numRef>
          </c:val>
          <c:smooth val="0"/>
          <c:extLst xmlns:c16r2="http://schemas.microsoft.com/office/drawing/2015/06/chart">
            <c:ext xmlns:c16="http://schemas.microsoft.com/office/drawing/2014/chart" uri="{C3380CC4-5D6E-409C-BE32-E72D297353CC}">
              <c16:uniqueId val="{00000001-66EB-4E69-A013-0EC525D50CE8}"/>
            </c:ext>
          </c:extLst>
        </c:ser>
        <c:dLbls>
          <c:showLegendKey val="0"/>
          <c:showVal val="0"/>
          <c:showCatName val="0"/>
          <c:showSerName val="0"/>
          <c:showPercent val="0"/>
          <c:showBubbleSize val="0"/>
        </c:dLbls>
        <c:marker val="1"/>
        <c:smooth val="0"/>
        <c:axId val="659069328"/>
        <c:axId val="659069888"/>
      </c:lineChart>
      <c:catAx>
        <c:axId val="65906932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59069888"/>
        <c:crosses val="autoZero"/>
        <c:auto val="1"/>
        <c:lblAlgn val="ctr"/>
        <c:lblOffset val="100"/>
        <c:noMultiLvlLbl val="0"/>
      </c:catAx>
      <c:valAx>
        <c:axId val="659069888"/>
        <c:scaling>
          <c:orientation val="minMax"/>
        </c:scaling>
        <c:delete val="1"/>
        <c:axPos val="l"/>
        <c:numFmt formatCode="0%" sourceLinked="1"/>
        <c:majorTickMark val="none"/>
        <c:minorTickMark val="none"/>
        <c:tickLblPos val="nextTo"/>
        <c:crossAx val="659069328"/>
        <c:crosses val="autoZero"/>
        <c:crossBetween val="between"/>
      </c:valAx>
      <c:valAx>
        <c:axId val="659070448"/>
        <c:scaling>
          <c:orientation val="minMax"/>
          <c:max val="1"/>
        </c:scaling>
        <c:delete val="1"/>
        <c:axPos val="r"/>
        <c:numFmt formatCode="0%" sourceLinked="1"/>
        <c:majorTickMark val="out"/>
        <c:minorTickMark val="none"/>
        <c:tickLblPos val="nextTo"/>
        <c:crossAx val="659071008"/>
        <c:crosses val="max"/>
        <c:crossBetween val="between"/>
        <c:majorUnit val="0.25"/>
      </c:valAx>
      <c:catAx>
        <c:axId val="659071008"/>
        <c:scaling>
          <c:orientation val="minMax"/>
        </c:scaling>
        <c:delete val="1"/>
        <c:axPos val="b"/>
        <c:numFmt formatCode="General" sourceLinked="1"/>
        <c:majorTickMark val="out"/>
        <c:minorTickMark val="none"/>
        <c:tickLblPos val="nextTo"/>
        <c:crossAx val="659070448"/>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42049721152E-2"/>
          <c:y val="8.5776489216021906E-2"/>
          <c:w val="0.93599259537561952"/>
          <c:h val="0.8321311194796303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vert="horz" wrap="square" lIns="0" tIns="19050" rIns="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numRef>
              <c:f>'2021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'2021 INITIATIVE'!$G$41:$R$41</c:f>
              <c:numCache>
                <c:formatCode>0%</c:formatCode>
                <c:ptCount val="12"/>
                <c:pt idx="8">
                  <c:v>0.1</c:v>
                </c:pt>
                <c:pt idx="9">
                  <c:v>0.5</c:v>
                </c:pt>
                <c:pt idx="10">
                  <c:v>0.6</c:v>
                </c:pt>
                <c:pt idx="11">
                  <c:v>0.75</c:v>
                </c:pt>
              </c:numCache>
            </c:numRef>
          </c:val>
          <c:extLst xmlns:c16r2="http://schemas.microsoft.com/office/drawing/2015/06/chart">
            <c:ext xmlns:c16="http://schemas.microsoft.com/office/drawing/2014/chart" uri="{C3380CC4-5D6E-409C-BE32-E72D297353CC}">
              <c16:uniqueId val="{00000000-C409-4BCD-B4E0-89B0CD6410A5}"/>
            </c:ext>
          </c:extLst>
        </c:ser>
        <c:dLbls>
          <c:showLegendKey val="0"/>
          <c:showVal val="0"/>
          <c:showCatName val="0"/>
          <c:showSerName val="0"/>
          <c:showPercent val="0"/>
          <c:showBubbleSize val="0"/>
        </c:dLbls>
        <c:gapWidth val="40"/>
        <c:axId val="659075488"/>
        <c:axId val="659074928"/>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'2021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'2021 INITIATIVE'!$G$40:$R$40</c:f>
              <c:numCache>
                <c:formatCode>0%</c:formatCode>
                <c:ptCount val="12"/>
                <c:pt idx="8">
                  <c:v>0.3</c:v>
                </c:pt>
                <c:pt idx="9">
                  <c:v>0.5</c:v>
                </c:pt>
                <c:pt idx="10">
                  <c:v>0.6</c:v>
                </c:pt>
                <c:pt idx="11">
                  <c:v>0.75</c:v>
                </c:pt>
              </c:numCache>
            </c:numRef>
          </c:val>
          <c:smooth val="0"/>
          <c:extLst xmlns:c16r2="http://schemas.microsoft.com/office/drawing/2015/06/chart">
            <c:ext xmlns:c16="http://schemas.microsoft.com/office/drawing/2014/chart" uri="{C3380CC4-5D6E-409C-BE32-E72D297353CC}">
              <c16:uniqueId val="{00000001-C409-4BCD-B4E0-89B0CD6410A5}"/>
            </c:ext>
          </c:extLst>
        </c:ser>
        <c:dLbls>
          <c:showLegendKey val="0"/>
          <c:showVal val="0"/>
          <c:showCatName val="0"/>
          <c:showSerName val="0"/>
          <c:showPercent val="0"/>
          <c:showBubbleSize val="0"/>
        </c:dLbls>
        <c:marker val="1"/>
        <c:smooth val="0"/>
        <c:axId val="659073808"/>
        <c:axId val="659074368"/>
      </c:lineChart>
      <c:catAx>
        <c:axId val="65907380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59074368"/>
        <c:crosses val="autoZero"/>
        <c:auto val="1"/>
        <c:lblAlgn val="ctr"/>
        <c:lblOffset val="100"/>
        <c:noMultiLvlLbl val="0"/>
      </c:catAx>
      <c:valAx>
        <c:axId val="659074368"/>
        <c:scaling>
          <c:orientation val="minMax"/>
        </c:scaling>
        <c:delete val="1"/>
        <c:axPos val="l"/>
        <c:numFmt formatCode="0%" sourceLinked="1"/>
        <c:majorTickMark val="none"/>
        <c:minorTickMark val="none"/>
        <c:tickLblPos val="nextTo"/>
        <c:crossAx val="659073808"/>
        <c:crosses val="autoZero"/>
        <c:crossBetween val="between"/>
      </c:valAx>
      <c:valAx>
        <c:axId val="659074928"/>
        <c:scaling>
          <c:orientation val="minMax"/>
          <c:max val="1"/>
        </c:scaling>
        <c:delete val="1"/>
        <c:axPos val="r"/>
        <c:numFmt formatCode="0%" sourceLinked="1"/>
        <c:majorTickMark val="out"/>
        <c:minorTickMark val="none"/>
        <c:tickLblPos val="nextTo"/>
        <c:crossAx val="659075488"/>
        <c:crosses val="max"/>
        <c:crossBetween val="between"/>
        <c:majorUnit val="0.25"/>
      </c:valAx>
      <c:catAx>
        <c:axId val="659075488"/>
        <c:scaling>
          <c:orientation val="minMax"/>
        </c:scaling>
        <c:delete val="1"/>
        <c:axPos val="b"/>
        <c:numFmt formatCode="General" sourceLinked="1"/>
        <c:majorTickMark val="out"/>
        <c:minorTickMark val="none"/>
        <c:tickLblPos val="nextTo"/>
        <c:crossAx val="659074928"/>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1280668</xdr:colOff>
      <xdr:row>1</xdr:row>
      <xdr:rowOff>465338</xdr:rowOff>
    </xdr:to>
    <xdr:pic>
      <xdr:nvPicPr>
        <xdr:cNvPr id="3" name="Picture 2" descr="C:\Users\Rachad B\Documents\My Conferences\~Package to www cooperation\KPI_Mega_Library_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636268" cy="88443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4</xdr:row>
      <xdr:rowOff>476250</xdr:rowOff>
    </xdr:from>
    <xdr:to>
      <xdr:col>14</xdr:col>
      <xdr:colOff>320040</xdr:colOff>
      <xdr:row>11</xdr:row>
      <xdr:rowOff>222250</xdr:rowOff>
    </xdr:to>
    <xdr:graphicFrame macro="">
      <xdr:nvGraphicFramePr>
        <xdr:cNvPr id="5" name="Chart 4">
          <a:extLst>
            <a:ext uri="{FF2B5EF4-FFF2-40B4-BE49-F238E27FC236}">
              <a16:creationId xmlns:a16="http://schemas.microsoft.com/office/drawing/2014/main" xmlns=""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106045</xdr:colOff>
      <xdr:row>24</xdr:row>
      <xdr:rowOff>492124</xdr:rowOff>
    </xdr:from>
    <xdr:to>
      <xdr:col>14</xdr:col>
      <xdr:colOff>304165</xdr:colOff>
      <xdr:row>29</xdr:row>
      <xdr:rowOff>174624</xdr:rowOff>
    </xdr:to>
    <xdr:graphicFrame macro="">
      <xdr:nvGraphicFramePr>
        <xdr:cNvPr id="25" name="Chart 24">
          <a:extLst>
            <a:ext uri="{FF2B5EF4-FFF2-40B4-BE49-F238E27FC236}">
              <a16:creationId xmlns:a16="http://schemas.microsoft.com/office/drawing/2014/main" xmlns=""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31750</xdr:colOff>
      <xdr:row>4</xdr:row>
      <xdr:rowOff>444500</xdr:rowOff>
    </xdr:from>
    <xdr:to>
      <xdr:col>28</xdr:col>
      <xdr:colOff>325120</xdr:colOff>
      <xdr:row>11</xdr:row>
      <xdr:rowOff>260350</xdr:rowOff>
    </xdr:to>
    <xdr:graphicFrame macro="">
      <xdr:nvGraphicFramePr>
        <xdr:cNvPr id="21" name="Chart 20">
          <a:extLst>
            <a:ext uri="{FF2B5EF4-FFF2-40B4-BE49-F238E27FC236}">
              <a16:creationId xmlns:a16="http://schemas.microsoft.com/office/drawing/2014/main" xmlns=""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29</xdr:col>
      <xdr:colOff>79375</xdr:colOff>
      <xdr:row>4</xdr:row>
      <xdr:rowOff>428625</xdr:rowOff>
    </xdr:from>
    <xdr:to>
      <xdr:col>42</xdr:col>
      <xdr:colOff>277495</xdr:colOff>
      <xdr:row>11</xdr:row>
      <xdr:rowOff>244475</xdr:rowOff>
    </xdr:to>
    <xdr:graphicFrame macro="">
      <xdr:nvGraphicFramePr>
        <xdr:cNvPr id="22" name="Chart 21">
          <a:extLst>
            <a:ext uri="{FF2B5EF4-FFF2-40B4-BE49-F238E27FC236}">
              <a16:creationId xmlns:a16="http://schemas.microsoft.com/office/drawing/2014/main" xmlns=""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43</xdr:col>
      <xdr:colOff>79375</xdr:colOff>
      <xdr:row>5</xdr:row>
      <xdr:rowOff>15875</xdr:rowOff>
    </xdr:from>
    <xdr:to>
      <xdr:col>56</xdr:col>
      <xdr:colOff>372745</xdr:colOff>
      <xdr:row>12</xdr:row>
      <xdr:rowOff>6350</xdr:rowOff>
    </xdr:to>
    <xdr:graphicFrame macro="">
      <xdr:nvGraphicFramePr>
        <xdr:cNvPr id="23" name="Chart 22">
          <a:extLst>
            <a:ext uri="{FF2B5EF4-FFF2-40B4-BE49-F238E27FC236}">
              <a16:creationId xmlns:a16="http://schemas.microsoft.com/office/drawing/2014/main" xmlns=""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57</xdr:col>
      <xdr:colOff>127000</xdr:colOff>
      <xdr:row>5</xdr:row>
      <xdr:rowOff>0</xdr:rowOff>
    </xdr:from>
    <xdr:to>
      <xdr:col>70</xdr:col>
      <xdr:colOff>293370</xdr:colOff>
      <xdr:row>11</xdr:row>
      <xdr:rowOff>307975</xdr:rowOff>
    </xdr:to>
    <xdr:graphicFrame macro="">
      <xdr:nvGraphicFramePr>
        <xdr:cNvPr id="24" name="Chart 23">
          <a:extLst>
            <a:ext uri="{FF2B5EF4-FFF2-40B4-BE49-F238E27FC236}">
              <a16:creationId xmlns:a16="http://schemas.microsoft.com/office/drawing/2014/main" xmlns=""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xdr:row>
      <xdr:rowOff>47625</xdr:rowOff>
    </xdr:from>
    <xdr:to>
      <xdr:col>14</xdr:col>
      <xdr:colOff>272415</xdr:colOff>
      <xdr:row>21</xdr:row>
      <xdr:rowOff>288925</xdr:rowOff>
    </xdr:to>
    <xdr:graphicFrame macro="">
      <xdr:nvGraphicFramePr>
        <xdr:cNvPr id="26" name="Chart 25">
          <a:extLst>
            <a:ext uri="{FF2B5EF4-FFF2-40B4-BE49-F238E27FC236}">
              <a16:creationId xmlns:a16="http://schemas.microsoft.com/office/drawing/2014/main" xmlns=""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365125</xdr:colOff>
      <xdr:row>15</xdr:row>
      <xdr:rowOff>15875</xdr:rowOff>
    </xdr:from>
    <xdr:to>
      <xdr:col>28</xdr:col>
      <xdr:colOff>277495</xdr:colOff>
      <xdr:row>22</xdr:row>
      <xdr:rowOff>3175</xdr:rowOff>
    </xdr:to>
    <xdr:graphicFrame macro="">
      <xdr:nvGraphicFramePr>
        <xdr:cNvPr id="27" name="Chart 26">
          <a:extLst>
            <a:ext uri="{FF2B5EF4-FFF2-40B4-BE49-F238E27FC236}">
              <a16:creationId xmlns:a16="http://schemas.microsoft.com/office/drawing/2014/main" xmlns=""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31750</xdr:colOff>
      <xdr:row>15</xdr:row>
      <xdr:rowOff>0</xdr:rowOff>
    </xdr:from>
    <xdr:to>
      <xdr:col>42</xdr:col>
      <xdr:colOff>229870</xdr:colOff>
      <xdr:row>21</xdr:row>
      <xdr:rowOff>311150</xdr:rowOff>
    </xdr:to>
    <xdr:graphicFrame macro="">
      <xdr:nvGraphicFramePr>
        <xdr:cNvPr id="28" name="Chart 27">
          <a:extLst>
            <a:ext uri="{FF2B5EF4-FFF2-40B4-BE49-F238E27FC236}">
              <a16:creationId xmlns:a16="http://schemas.microsoft.com/office/drawing/2014/main" xmlns=""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43</xdr:col>
      <xdr:colOff>31750</xdr:colOff>
      <xdr:row>15</xdr:row>
      <xdr:rowOff>82550</xdr:rowOff>
    </xdr:from>
    <xdr:to>
      <xdr:col>56</xdr:col>
      <xdr:colOff>325120</xdr:colOff>
      <xdr:row>22</xdr:row>
      <xdr:rowOff>73025</xdr:rowOff>
    </xdr:to>
    <xdr:graphicFrame macro="">
      <xdr:nvGraphicFramePr>
        <xdr:cNvPr id="34" name="Chart 33">
          <a:extLst>
            <a:ext uri="{FF2B5EF4-FFF2-40B4-BE49-F238E27FC236}">
              <a16:creationId xmlns:a16="http://schemas.microsoft.com/office/drawing/2014/main" xmlns=""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57</xdr:col>
      <xdr:colOff>79375</xdr:colOff>
      <xdr:row>15</xdr:row>
      <xdr:rowOff>66675</xdr:rowOff>
    </xdr:from>
    <xdr:to>
      <xdr:col>70</xdr:col>
      <xdr:colOff>245745</xdr:colOff>
      <xdr:row>22</xdr:row>
      <xdr:rowOff>50800</xdr:rowOff>
    </xdr:to>
    <xdr:graphicFrame macro="">
      <xdr:nvGraphicFramePr>
        <xdr:cNvPr id="35" name="Chart 34">
          <a:extLst>
            <a:ext uri="{FF2B5EF4-FFF2-40B4-BE49-F238E27FC236}">
              <a16:creationId xmlns:a16="http://schemas.microsoft.com/office/drawing/2014/main" xmlns=""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95250</xdr:colOff>
      <xdr:row>24</xdr:row>
      <xdr:rowOff>457200</xdr:rowOff>
    </xdr:from>
    <xdr:to>
      <xdr:col>28</xdr:col>
      <xdr:colOff>293370</xdr:colOff>
      <xdr:row>29</xdr:row>
      <xdr:rowOff>149225</xdr:rowOff>
    </xdr:to>
    <xdr:graphicFrame macro="">
      <xdr:nvGraphicFramePr>
        <xdr:cNvPr id="37" name="Chart 36">
          <a:extLst>
            <a:ext uri="{FF2B5EF4-FFF2-40B4-BE49-F238E27FC236}">
              <a16:creationId xmlns:a16="http://schemas.microsoft.com/office/drawing/2014/main" xmlns="" id="{00000000-0008-0000-01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xdr:col>
      <xdr:colOff>95250</xdr:colOff>
      <xdr:row>25</xdr:row>
      <xdr:rowOff>6349</xdr:rowOff>
    </xdr:from>
    <xdr:to>
      <xdr:col>42</xdr:col>
      <xdr:colOff>293370</xdr:colOff>
      <xdr:row>29</xdr:row>
      <xdr:rowOff>193674</xdr:rowOff>
    </xdr:to>
    <xdr:graphicFrame macro="">
      <xdr:nvGraphicFramePr>
        <xdr:cNvPr id="38" name="Chart 37">
          <a:extLst>
            <a:ext uri="{FF2B5EF4-FFF2-40B4-BE49-F238E27FC236}">
              <a16:creationId xmlns:a16="http://schemas.microsoft.com/office/drawing/2014/main" xmlns="" id="{00000000-0008-0000-01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43</xdr:col>
      <xdr:colOff>84455</xdr:colOff>
      <xdr:row>24</xdr:row>
      <xdr:rowOff>476250</xdr:rowOff>
    </xdr:from>
    <xdr:to>
      <xdr:col>56</xdr:col>
      <xdr:colOff>282575</xdr:colOff>
      <xdr:row>29</xdr:row>
      <xdr:rowOff>168275</xdr:rowOff>
    </xdr:to>
    <xdr:graphicFrame macro="">
      <xdr:nvGraphicFramePr>
        <xdr:cNvPr id="48" name="Chart 47">
          <a:extLst>
            <a:ext uri="{FF2B5EF4-FFF2-40B4-BE49-F238E27FC236}">
              <a16:creationId xmlns:a16="http://schemas.microsoft.com/office/drawing/2014/main" xmlns="" id="{00000000-0008-0000-01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57</xdr:col>
      <xdr:colOff>111125</xdr:colOff>
      <xdr:row>24</xdr:row>
      <xdr:rowOff>476250</xdr:rowOff>
    </xdr:from>
    <xdr:to>
      <xdr:col>70</xdr:col>
      <xdr:colOff>271145</xdr:colOff>
      <xdr:row>29</xdr:row>
      <xdr:rowOff>171450</xdr:rowOff>
    </xdr:to>
    <xdr:graphicFrame macro="">
      <xdr:nvGraphicFramePr>
        <xdr:cNvPr id="49" name="Chart 48">
          <a:extLst>
            <a:ext uri="{FF2B5EF4-FFF2-40B4-BE49-F238E27FC236}">
              <a16:creationId xmlns:a16="http://schemas.microsoft.com/office/drawing/2014/main" xmlns="" id="{00000000-0008-0000-01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0</xdr:col>
      <xdr:colOff>0</xdr:colOff>
      <xdr:row>0</xdr:row>
      <xdr:rowOff>0</xdr:rowOff>
    </xdr:from>
    <xdr:to>
      <xdr:col>3</xdr:col>
      <xdr:colOff>323935</xdr:colOff>
      <xdr:row>1</xdr:row>
      <xdr:rowOff>461105</xdr:rowOff>
    </xdr:to>
    <xdr:pic>
      <xdr:nvPicPr>
        <xdr:cNvPr id="18" name="Picture 17" descr="C:\Users\Rachad B\Documents\My Conferences\~Package to www cooperation\KPI_Mega_Library_Logo.jpg">
          <a:extLst>
            <a:ext uri="{FF2B5EF4-FFF2-40B4-BE49-F238E27FC236}">
              <a16:creationId xmlns:a16="http://schemas.microsoft.com/office/drawing/2014/main" xmlns="" id="{00000000-0008-0000-0100-000012000000}"/>
            </a:ext>
          </a:extLst>
        </xdr:cNvPr>
        <xdr:cNvPicPr>
          <a:picLocks noChangeAspect="1" noChangeArrowheads="1"/>
        </xdr:cNvPicPr>
      </xdr:nvPicPr>
      <xdr:blipFill>
        <a:blip xmlns:r="http://schemas.openxmlformats.org/officeDocument/2006/relationships" r:embed="rId16" cstate="print"/>
        <a:srcRect/>
        <a:stretch>
          <a:fillRect/>
        </a:stretch>
      </xdr:blipFill>
      <xdr:spPr bwMode="auto">
        <a:xfrm>
          <a:off x="0" y="0"/>
          <a:ext cx="1636268" cy="884438"/>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T68"/>
  <sheetViews>
    <sheetView showGridLines="0" tabSelected="1" zoomScale="60" zoomScaleNormal="60" workbookViewId="0">
      <pane xSplit="1" ySplit="7" topLeftCell="C16" activePane="bottomRight" state="frozen"/>
      <selection pane="topRight" activeCell="B1" sqref="B1"/>
      <selection pane="bottomLeft" activeCell="A8" sqref="A8"/>
      <selection pane="bottomRight" activeCell="X22" sqref="X22"/>
    </sheetView>
  </sheetViews>
  <sheetFormatPr defaultColWidth="9.1796875" defaultRowHeight="14" x14ac:dyDescent="0.3"/>
  <cols>
    <col min="1" max="1" width="5" style="8" customWidth="1"/>
    <col min="2" max="2" width="54.81640625" style="8" customWidth="1"/>
    <col min="3" max="3" width="11.81640625" style="8" customWidth="1"/>
    <col min="4" max="5" width="15.81640625" style="8" customWidth="1"/>
    <col min="6" max="6" width="11.81640625" style="8" customWidth="1"/>
    <col min="7" max="11" width="6.81640625" style="8" customWidth="1"/>
    <col min="12" max="14" width="6.81640625" style="13" customWidth="1"/>
    <col min="15" max="42" width="6.81640625" style="8" customWidth="1"/>
    <col min="43" max="43" width="9.1796875" style="8" customWidth="1"/>
    <col min="44" max="16384" width="9.1796875" style="8"/>
  </cols>
  <sheetData>
    <row r="1" spans="1:42" ht="32.5" customHeight="1" x14ac:dyDescent="0.4">
      <c r="A1" s="7"/>
      <c r="B1" s="7"/>
      <c r="C1" s="7"/>
      <c r="D1" s="7"/>
      <c r="E1" s="243" t="s">
        <v>106</v>
      </c>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14"/>
      <c r="AF1" s="244" t="s">
        <v>113</v>
      </c>
      <c r="AG1" s="244"/>
      <c r="AH1" s="244"/>
      <c r="AI1" s="244"/>
      <c r="AJ1" s="244"/>
      <c r="AK1" s="244"/>
      <c r="AL1" s="244"/>
      <c r="AM1" s="116" t="s">
        <v>94</v>
      </c>
      <c r="AN1" s="116"/>
      <c r="AO1" s="116"/>
      <c r="AP1" s="116"/>
    </row>
    <row r="2" spans="1:42" ht="52.25" customHeight="1" x14ac:dyDescent="0.4">
      <c r="A2" s="1"/>
      <c r="B2" s="1"/>
      <c r="C2" s="1"/>
      <c r="D2" s="1"/>
      <c r="E2" s="171" t="s">
        <v>111</v>
      </c>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4"/>
      <c r="AF2" s="244"/>
      <c r="AG2" s="244"/>
      <c r="AH2" s="244"/>
      <c r="AI2" s="244"/>
      <c r="AJ2" s="244"/>
      <c r="AK2" s="244"/>
      <c r="AL2" s="244"/>
      <c r="AM2" s="4"/>
      <c r="AN2" s="4"/>
      <c r="AO2" s="4"/>
      <c r="AP2" s="4"/>
    </row>
    <row r="3" spans="1:42" ht="9" customHeight="1" x14ac:dyDescent="0.4">
      <c r="A3" s="2"/>
      <c r="B3" s="1"/>
      <c r="C3" s="1"/>
      <c r="D3" s="1"/>
      <c r="E3" s="1"/>
      <c r="F3" s="1"/>
      <c r="G3" s="1"/>
      <c r="H3" s="1"/>
      <c r="I3" s="1"/>
      <c r="J3" s="1"/>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1"/>
      <c r="AO3" s="1"/>
      <c r="AP3" s="1"/>
    </row>
    <row r="4" spans="1:42" ht="32.25" customHeight="1" x14ac:dyDescent="0.3">
      <c r="A4" s="184"/>
      <c r="B4" s="187" t="s">
        <v>97</v>
      </c>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row>
    <row r="5" spans="1:42" ht="24" customHeight="1" x14ac:dyDescent="0.3">
      <c r="A5" s="184"/>
      <c r="B5" s="173" t="s">
        <v>60</v>
      </c>
      <c r="C5" s="128"/>
      <c r="D5" s="128"/>
      <c r="E5" s="128"/>
      <c r="F5" s="128"/>
      <c r="G5" s="152" t="s">
        <v>7</v>
      </c>
      <c r="H5" s="152"/>
      <c r="I5" s="152"/>
      <c r="J5" s="152"/>
      <c r="K5" s="152"/>
      <c r="L5" s="152"/>
      <c r="M5" s="152"/>
      <c r="N5" s="152"/>
      <c r="O5" s="152"/>
      <c r="P5" s="152"/>
      <c r="Q5" s="152"/>
      <c r="R5" s="152"/>
      <c r="S5" s="126" t="s">
        <v>53</v>
      </c>
      <c r="T5" s="126"/>
      <c r="U5" s="126"/>
      <c r="V5" s="126" t="s">
        <v>55</v>
      </c>
      <c r="W5" s="126"/>
      <c r="X5" s="126"/>
      <c r="Y5" s="127" t="s">
        <v>54</v>
      </c>
      <c r="Z5" s="128"/>
      <c r="AA5" s="128"/>
      <c r="AB5" s="126" t="s">
        <v>56</v>
      </c>
      <c r="AC5" s="126"/>
      <c r="AD5" s="126"/>
      <c r="AE5" s="190" t="s">
        <v>57</v>
      </c>
      <c r="AF5" s="190"/>
      <c r="AG5" s="190"/>
      <c r="AH5" s="152" t="s">
        <v>58</v>
      </c>
      <c r="AI5" s="152"/>
      <c r="AJ5" s="152"/>
      <c r="AK5" s="152" t="s">
        <v>51</v>
      </c>
      <c r="AL5" s="152"/>
      <c r="AM5" s="152"/>
      <c r="AN5" s="189" t="s">
        <v>52</v>
      </c>
      <c r="AO5" s="190"/>
      <c r="AP5" s="191"/>
    </row>
    <row r="6" spans="1:42" ht="24" customHeight="1" x14ac:dyDescent="0.3">
      <c r="A6" s="88"/>
      <c r="B6" s="237" t="s">
        <v>98</v>
      </c>
      <c r="C6" s="238"/>
      <c r="D6" s="238"/>
      <c r="E6" s="238"/>
      <c r="F6" s="239"/>
      <c r="G6" s="237" t="s">
        <v>70</v>
      </c>
      <c r="H6" s="238"/>
      <c r="I6" s="238"/>
      <c r="J6" s="238"/>
      <c r="K6" s="238"/>
      <c r="L6" s="238"/>
      <c r="M6" s="238"/>
      <c r="N6" s="238"/>
      <c r="O6" s="238"/>
      <c r="P6" s="238"/>
      <c r="Q6" s="238"/>
      <c r="R6" s="239"/>
      <c r="S6" s="129">
        <f>D49</f>
        <v>43992</v>
      </c>
      <c r="T6" s="129"/>
      <c r="U6" s="129"/>
      <c r="V6" s="130">
        <f>D50</f>
        <v>0</v>
      </c>
      <c r="W6" s="130"/>
      <c r="X6" s="130"/>
      <c r="Y6" s="129">
        <f>E49</f>
        <v>44444</v>
      </c>
      <c r="Z6" s="129"/>
      <c r="AA6" s="129"/>
      <c r="AB6" s="130">
        <f>E50</f>
        <v>0</v>
      </c>
      <c r="AC6" s="130"/>
      <c r="AD6" s="130"/>
      <c r="AE6" s="192">
        <f>E65</f>
        <v>13756606</v>
      </c>
      <c r="AF6" s="192"/>
      <c r="AG6" s="192"/>
      <c r="AH6" s="174">
        <f>E66</f>
        <v>1285310</v>
      </c>
      <c r="AI6" s="174"/>
      <c r="AJ6" s="174"/>
      <c r="AK6" s="193">
        <f>MAX(G49:AP49)</f>
        <v>1.0000000000000002</v>
      </c>
      <c r="AL6" s="194"/>
      <c r="AM6" s="194"/>
      <c r="AN6" s="139">
        <f>MAX(G50:AP50)</f>
        <v>0.67949999999999999</v>
      </c>
      <c r="AO6" s="140"/>
      <c r="AP6" s="141"/>
    </row>
    <row r="7" spans="1:42" ht="24" customHeight="1" x14ac:dyDescent="0.3">
      <c r="A7" s="26"/>
      <c r="B7" s="240"/>
      <c r="C7" s="241"/>
      <c r="D7" s="241"/>
      <c r="E7" s="241"/>
      <c r="F7" s="242"/>
      <c r="G7" s="240"/>
      <c r="H7" s="241"/>
      <c r="I7" s="241"/>
      <c r="J7" s="241"/>
      <c r="K7" s="241"/>
      <c r="L7" s="241"/>
      <c r="M7" s="241"/>
      <c r="N7" s="241"/>
      <c r="O7" s="241"/>
      <c r="P7" s="241"/>
      <c r="Q7" s="241"/>
      <c r="R7" s="242"/>
      <c r="S7" s="131" t="str">
        <f>D51</f>
        <v>-</v>
      </c>
      <c r="T7" s="132"/>
      <c r="U7" s="132"/>
      <c r="V7" s="132"/>
      <c r="W7" s="132"/>
      <c r="X7" s="133"/>
      <c r="Y7" s="131" t="str">
        <f>E51</f>
        <v>-</v>
      </c>
      <c r="Z7" s="132"/>
      <c r="AA7" s="132"/>
      <c r="AB7" s="132"/>
      <c r="AC7" s="132"/>
      <c r="AD7" s="133"/>
      <c r="AE7" s="147">
        <f>AH6-AE6</f>
        <v>-12471296</v>
      </c>
      <c r="AF7" s="148"/>
      <c r="AG7" s="148"/>
      <c r="AH7" s="148"/>
      <c r="AI7" s="148"/>
      <c r="AJ7" s="148"/>
      <c r="AK7" s="149">
        <f>AN6-AK6</f>
        <v>-0.32050000000000023</v>
      </c>
      <c r="AL7" s="150"/>
      <c r="AM7" s="150"/>
      <c r="AN7" s="150"/>
      <c r="AO7" s="150"/>
      <c r="AP7" s="151"/>
    </row>
    <row r="8" spans="1:42" ht="15" customHeight="1" x14ac:dyDescent="0.3">
      <c r="A8" s="23"/>
      <c r="B8" s="24"/>
      <c r="C8" s="24"/>
      <c r="D8" s="24"/>
      <c r="E8" s="24"/>
      <c r="F8" s="24"/>
      <c r="G8" s="24"/>
      <c r="H8" s="24"/>
      <c r="I8" s="24"/>
      <c r="J8" s="25"/>
      <c r="K8" s="25"/>
      <c r="L8" s="25"/>
      <c r="M8" s="25"/>
      <c r="N8" s="25"/>
      <c r="O8" s="25"/>
      <c r="P8" s="25"/>
      <c r="Q8" s="25"/>
      <c r="R8" s="25"/>
      <c r="S8" s="25"/>
      <c r="T8" s="25"/>
      <c r="U8" s="25"/>
      <c r="V8" s="25"/>
      <c r="W8" s="25"/>
      <c r="X8" s="25"/>
      <c r="Y8" s="25"/>
      <c r="Z8" s="25"/>
      <c r="AA8" s="25"/>
      <c r="AB8" s="25"/>
      <c r="AC8" s="25"/>
      <c r="AD8" s="25"/>
      <c r="AE8" s="27"/>
      <c r="AF8" s="27"/>
      <c r="AG8" s="27"/>
      <c r="AH8" s="27"/>
      <c r="AI8" s="27"/>
      <c r="AJ8" s="27"/>
      <c r="AK8" s="27"/>
      <c r="AL8" s="27"/>
      <c r="AM8" s="27"/>
      <c r="AN8" s="27"/>
      <c r="AO8" s="27"/>
      <c r="AP8" s="27"/>
    </row>
    <row r="9" spans="1:42" ht="43.5" customHeight="1" x14ac:dyDescent="0.3">
      <c r="A9" s="182" t="s">
        <v>11</v>
      </c>
      <c r="B9" s="183"/>
      <c r="C9" s="108" t="s">
        <v>9</v>
      </c>
      <c r="D9" s="109"/>
      <c r="E9" s="109"/>
      <c r="F9" s="110"/>
      <c r="G9" s="108" t="s">
        <v>8</v>
      </c>
      <c r="H9" s="109"/>
      <c r="I9" s="109"/>
      <c r="J9" s="109"/>
      <c r="K9" s="109"/>
      <c r="L9" s="109"/>
      <c r="M9" s="109"/>
      <c r="N9" s="109"/>
      <c r="O9" s="109"/>
      <c r="P9" s="110"/>
      <c r="Q9" s="49" t="s">
        <v>25</v>
      </c>
      <c r="R9" s="50" t="s">
        <v>26</v>
      </c>
      <c r="S9" s="108" t="s">
        <v>48</v>
      </c>
      <c r="T9" s="109"/>
      <c r="U9" s="109"/>
      <c r="V9" s="109"/>
      <c r="W9" s="109"/>
      <c r="X9" s="109"/>
      <c r="Y9" s="109"/>
      <c r="Z9" s="109"/>
      <c r="AA9" s="109"/>
      <c r="AB9" s="109"/>
      <c r="AC9" s="109"/>
      <c r="AD9" s="110"/>
      <c r="AE9" s="108" t="s">
        <v>13</v>
      </c>
      <c r="AF9" s="109"/>
      <c r="AG9" s="109"/>
      <c r="AH9" s="109"/>
      <c r="AI9" s="109"/>
      <c r="AJ9" s="109"/>
      <c r="AK9" s="109"/>
      <c r="AL9" s="109"/>
      <c r="AM9" s="109"/>
      <c r="AN9" s="109"/>
      <c r="AO9" s="109"/>
      <c r="AP9" s="110"/>
    </row>
    <row r="10" spans="1:42" s="11" customFormat="1" ht="33" customHeight="1" x14ac:dyDescent="0.35">
      <c r="A10" s="47" t="s">
        <v>45</v>
      </c>
      <c r="B10" s="97" t="s">
        <v>99</v>
      </c>
      <c r="C10" s="136" t="s">
        <v>71</v>
      </c>
      <c r="D10" s="137"/>
      <c r="E10" s="137"/>
      <c r="F10" s="138"/>
      <c r="G10" s="136" t="s">
        <v>105</v>
      </c>
      <c r="H10" s="137"/>
      <c r="I10" s="137"/>
      <c r="J10" s="137"/>
      <c r="K10" s="137"/>
      <c r="L10" s="137"/>
      <c r="M10" s="137"/>
      <c r="N10" s="137"/>
      <c r="O10" s="137"/>
      <c r="P10" s="138"/>
      <c r="Q10" s="38" t="s">
        <v>63</v>
      </c>
      <c r="R10" s="38" t="s">
        <v>63</v>
      </c>
      <c r="S10" s="160" t="s">
        <v>75</v>
      </c>
      <c r="T10" s="137"/>
      <c r="U10" s="137"/>
      <c r="V10" s="137"/>
      <c r="W10" s="137"/>
      <c r="X10" s="137"/>
      <c r="Y10" s="137"/>
      <c r="Z10" s="137"/>
      <c r="AA10" s="137"/>
      <c r="AB10" s="137"/>
      <c r="AC10" s="137"/>
      <c r="AD10" s="137"/>
      <c r="AE10" s="111" t="s">
        <v>87</v>
      </c>
      <c r="AF10" s="112"/>
      <c r="AG10" s="112"/>
      <c r="AH10" s="112"/>
      <c r="AI10" s="112"/>
      <c r="AJ10" s="112"/>
      <c r="AK10" s="112"/>
      <c r="AL10" s="112"/>
      <c r="AM10" s="112"/>
      <c r="AN10" s="112"/>
      <c r="AO10" s="112"/>
      <c r="AP10" s="113"/>
    </row>
    <row r="11" spans="1:42" s="11" customFormat="1" ht="33" customHeight="1" x14ac:dyDescent="0.35">
      <c r="A11" s="47" t="s">
        <v>43</v>
      </c>
      <c r="B11" s="97" t="s">
        <v>100</v>
      </c>
      <c r="C11" s="136" t="s">
        <v>64</v>
      </c>
      <c r="D11" s="137"/>
      <c r="E11" s="137"/>
      <c r="F11" s="138"/>
      <c r="G11" s="136" t="s">
        <v>72</v>
      </c>
      <c r="H11" s="137"/>
      <c r="I11" s="137"/>
      <c r="J11" s="137"/>
      <c r="K11" s="137"/>
      <c r="L11" s="137"/>
      <c r="M11" s="137"/>
      <c r="N11" s="137"/>
      <c r="O11" s="137"/>
      <c r="P11" s="138"/>
      <c r="Q11" s="38" t="s">
        <v>65</v>
      </c>
      <c r="R11" s="38" t="s">
        <v>63</v>
      </c>
      <c r="S11" s="160" t="s">
        <v>76</v>
      </c>
      <c r="T11" s="137"/>
      <c r="U11" s="137"/>
      <c r="V11" s="137"/>
      <c r="W11" s="137"/>
      <c r="X11" s="137"/>
      <c r="Y11" s="137"/>
      <c r="Z11" s="137"/>
      <c r="AA11" s="137"/>
      <c r="AB11" s="137"/>
      <c r="AC11" s="137"/>
      <c r="AD11" s="137"/>
      <c r="AE11" s="111" t="s">
        <v>88</v>
      </c>
      <c r="AF11" s="112"/>
      <c r="AG11" s="112"/>
      <c r="AH11" s="112"/>
      <c r="AI11" s="112"/>
      <c r="AJ11" s="112"/>
      <c r="AK11" s="112"/>
      <c r="AL11" s="112"/>
      <c r="AM11" s="112"/>
      <c r="AN11" s="112"/>
      <c r="AO11" s="112"/>
      <c r="AP11" s="113"/>
    </row>
    <row r="12" spans="1:42" s="11" customFormat="1" ht="33" customHeight="1" x14ac:dyDescent="0.35">
      <c r="A12" s="185" t="s">
        <v>44</v>
      </c>
      <c r="B12" s="97" t="s">
        <v>101</v>
      </c>
      <c r="C12" s="136" t="s">
        <v>66</v>
      </c>
      <c r="D12" s="137"/>
      <c r="E12" s="137"/>
      <c r="F12" s="138"/>
      <c r="G12" s="136" t="s">
        <v>73</v>
      </c>
      <c r="H12" s="137"/>
      <c r="I12" s="137"/>
      <c r="J12" s="137"/>
      <c r="K12" s="137"/>
      <c r="L12" s="137"/>
      <c r="M12" s="137"/>
      <c r="N12" s="137"/>
      <c r="O12" s="137"/>
      <c r="P12" s="138"/>
      <c r="Q12" s="38" t="s">
        <v>65</v>
      </c>
      <c r="R12" s="38" t="s">
        <v>67</v>
      </c>
      <c r="S12" s="160" t="s">
        <v>86</v>
      </c>
      <c r="T12" s="137"/>
      <c r="U12" s="137"/>
      <c r="V12" s="137"/>
      <c r="W12" s="137"/>
      <c r="X12" s="137"/>
      <c r="Y12" s="137"/>
      <c r="Z12" s="137"/>
      <c r="AA12" s="137"/>
      <c r="AB12" s="137"/>
      <c r="AC12" s="137"/>
      <c r="AD12" s="137"/>
      <c r="AE12" s="111" t="s">
        <v>89</v>
      </c>
      <c r="AF12" s="112"/>
      <c r="AG12" s="112"/>
      <c r="AH12" s="112"/>
      <c r="AI12" s="112"/>
      <c r="AJ12" s="112"/>
      <c r="AK12" s="112"/>
      <c r="AL12" s="112"/>
      <c r="AM12" s="112"/>
      <c r="AN12" s="112"/>
      <c r="AO12" s="112"/>
      <c r="AP12" s="113"/>
    </row>
    <row r="13" spans="1:42" s="11" customFormat="1" ht="33" customHeight="1" x14ac:dyDescent="0.35">
      <c r="A13" s="185"/>
      <c r="B13" s="97" t="s">
        <v>102</v>
      </c>
      <c r="C13" s="136" t="s">
        <v>68</v>
      </c>
      <c r="D13" s="137"/>
      <c r="E13" s="137"/>
      <c r="F13" s="138"/>
      <c r="G13" s="136" t="s">
        <v>74</v>
      </c>
      <c r="H13" s="137"/>
      <c r="I13" s="137"/>
      <c r="J13" s="137"/>
      <c r="K13" s="137"/>
      <c r="L13" s="137"/>
      <c r="M13" s="137"/>
      <c r="N13" s="137"/>
      <c r="O13" s="137"/>
      <c r="P13" s="138"/>
      <c r="Q13" s="38" t="s">
        <v>63</v>
      </c>
      <c r="R13" s="38" t="s">
        <v>67</v>
      </c>
      <c r="S13" s="160" t="s">
        <v>77</v>
      </c>
      <c r="T13" s="137"/>
      <c r="U13" s="137"/>
      <c r="V13" s="137"/>
      <c r="W13" s="137"/>
      <c r="X13" s="137"/>
      <c r="Y13" s="137"/>
      <c r="Z13" s="137"/>
      <c r="AA13" s="137"/>
      <c r="AB13" s="137"/>
      <c r="AC13" s="137"/>
      <c r="AD13" s="137"/>
      <c r="AE13" s="111" t="s">
        <v>85</v>
      </c>
      <c r="AF13" s="112"/>
      <c r="AG13" s="112"/>
      <c r="AH13" s="112"/>
      <c r="AI13" s="112"/>
      <c r="AJ13" s="112"/>
      <c r="AK13" s="112"/>
      <c r="AL13" s="112"/>
      <c r="AM13" s="112"/>
      <c r="AN13" s="112"/>
      <c r="AO13" s="112"/>
      <c r="AP13" s="113"/>
    </row>
    <row r="14" spans="1:42" s="11" customFormat="1" ht="33" customHeight="1" x14ac:dyDescent="0.35">
      <c r="A14" s="185"/>
      <c r="B14" s="97" t="s">
        <v>103</v>
      </c>
      <c r="C14" s="136" t="s">
        <v>69</v>
      </c>
      <c r="D14" s="137"/>
      <c r="E14" s="137"/>
      <c r="F14" s="138"/>
      <c r="G14" s="136"/>
      <c r="H14" s="137"/>
      <c r="I14" s="137"/>
      <c r="J14" s="137"/>
      <c r="K14" s="137"/>
      <c r="L14" s="137"/>
      <c r="M14" s="137"/>
      <c r="N14" s="137"/>
      <c r="O14" s="137"/>
      <c r="P14" s="138"/>
      <c r="Q14" s="38"/>
      <c r="R14" s="38"/>
      <c r="S14" s="160"/>
      <c r="T14" s="137"/>
      <c r="U14" s="137"/>
      <c r="V14" s="137"/>
      <c r="W14" s="137"/>
      <c r="X14" s="137"/>
      <c r="Y14" s="137"/>
      <c r="Z14" s="137"/>
      <c r="AA14" s="137"/>
      <c r="AB14" s="137"/>
      <c r="AC14" s="137"/>
      <c r="AD14" s="137"/>
      <c r="AE14" s="111"/>
      <c r="AF14" s="112"/>
      <c r="AG14" s="112"/>
      <c r="AH14" s="112"/>
      <c r="AI14" s="112"/>
      <c r="AJ14" s="112"/>
      <c r="AK14" s="112"/>
      <c r="AL14" s="112"/>
      <c r="AM14" s="112"/>
      <c r="AN14" s="112"/>
      <c r="AO14" s="112"/>
      <c r="AP14" s="113"/>
    </row>
    <row r="15" spans="1:42" s="11" customFormat="1" ht="33" customHeight="1" x14ac:dyDescent="0.35">
      <c r="A15" s="186"/>
      <c r="B15" s="97" t="s">
        <v>104</v>
      </c>
      <c r="C15" s="136"/>
      <c r="D15" s="137"/>
      <c r="E15" s="137"/>
      <c r="F15" s="138"/>
      <c r="G15" s="136"/>
      <c r="H15" s="137"/>
      <c r="I15" s="137"/>
      <c r="J15" s="137"/>
      <c r="K15" s="137"/>
      <c r="L15" s="137"/>
      <c r="M15" s="137"/>
      <c r="N15" s="137"/>
      <c r="O15" s="137"/>
      <c r="P15" s="138"/>
      <c r="Q15" s="38"/>
      <c r="R15" s="38"/>
      <c r="S15" s="160"/>
      <c r="T15" s="137"/>
      <c r="U15" s="137"/>
      <c r="V15" s="137"/>
      <c r="W15" s="137"/>
      <c r="X15" s="137"/>
      <c r="Y15" s="137"/>
      <c r="Z15" s="137"/>
      <c r="AA15" s="137"/>
      <c r="AB15" s="137"/>
      <c r="AC15" s="137"/>
      <c r="AD15" s="137"/>
      <c r="AE15" s="111"/>
      <c r="AF15" s="112"/>
      <c r="AG15" s="112"/>
      <c r="AH15" s="112"/>
      <c r="AI15" s="112"/>
      <c r="AJ15" s="112"/>
      <c r="AK15" s="112"/>
      <c r="AL15" s="112"/>
      <c r="AM15" s="112"/>
      <c r="AN15" s="112"/>
      <c r="AO15" s="112"/>
      <c r="AP15" s="113"/>
    </row>
    <row r="16" spans="1:42" s="11" customFormat="1" ht="17.25" customHeight="1" x14ac:dyDescent="0.35"/>
    <row r="17" spans="1:42" s="11" customFormat="1" ht="18" customHeight="1" x14ac:dyDescent="0.35">
      <c r="A17" s="153" t="s">
        <v>2</v>
      </c>
      <c r="B17" s="154"/>
      <c r="C17" s="134" t="s">
        <v>17</v>
      </c>
      <c r="D17" s="134" t="s">
        <v>3</v>
      </c>
      <c r="E17" s="134" t="s">
        <v>4</v>
      </c>
      <c r="F17" s="134" t="s">
        <v>59</v>
      </c>
      <c r="G17" s="144">
        <v>2021</v>
      </c>
      <c r="H17" s="145"/>
      <c r="I17" s="145"/>
      <c r="J17" s="145"/>
      <c r="K17" s="145"/>
      <c r="L17" s="145"/>
      <c r="M17" s="145"/>
      <c r="N17" s="145"/>
      <c r="O17" s="145"/>
      <c r="P17" s="145"/>
      <c r="Q17" s="145"/>
      <c r="R17" s="146"/>
      <c r="S17" s="105">
        <v>2022</v>
      </c>
      <c r="T17" s="106"/>
      <c r="U17" s="106"/>
      <c r="V17" s="106"/>
      <c r="W17" s="106"/>
      <c r="X17" s="106"/>
      <c r="Y17" s="106"/>
      <c r="Z17" s="106"/>
      <c r="AA17" s="106"/>
      <c r="AB17" s="106"/>
      <c r="AC17" s="106"/>
      <c r="AD17" s="107"/>
      <c r="AE17" s="102">
        <v>2023</v>
      </c>
      <c r="AF17" s="103"/>
      <c r="AG17" s="103"/>
      <c r="AH17" s="103"/>
      <c r="AI17" s="103"/>
      <c r="AJ17" s="103"/>
      <c r="AK17" s="103"/>
      <c r="AL17" s="103"/>
      <c r="AM17" s="103"/>
      <c r="AN17" s="103"/>
      <c r="AO17" s="103"/>
      <c r="AP17" s="104"/>
    </row>
    <row r="18" spans="1:42" s="11" customFormat="1" ht="18" customHeight="1" x14ac:dyDescent="0.35">
      <c r="A18" s="155"/>
      <c r="B18" s="156"/>
      <c r="C18" s="135"/>
      <c r="D18" s="135"/>
      <c r="E18" s="135"/>
      <c r="F18" s="135"/>
      <c r="G18" s="56">
        <v>1</v>
      </c>
      <c r="H18" s="56">
        <v>2</v>
      </c>
      <c r="I18" s="56">
        <v>3</v>
      </c>
      <c r="J18" s="56">
        <v>4</v>
      </c>
      <c r="K18" s="56">
        <v>5</v>
      </c>
      <c r="L18" s="56">
        <v>6</v>
      </c>
      <c r="M18" s="56">
        <v>7</v>
      </c>
      <c r="N18" s="56">
        <v>8</v>
      </c>
      <c r="O18" s="56">
        <v>9</v>
      </c>
      <c r="P18" s="56">
        <v>10</v>
      </c>
      <c r="Q18" s="56">
        <v>11</v>
      </c>
      <c r="R18" s="56">
        <v>12</v>
      </c>
      <c r="S18" s="57">
        <v>1</v>
      </c>
      <c r="T18" s="57">
        <v>2</v>
      </c>
      <c r="U18" s="57">
        <v>3</v>
      </c>
      <c r="V18" s="57">
        <v>4</v>
      </c>
      <c r="W18" s="57">
        <v>5</v>
      </c>
      <c r="X18" s="57">
        <v>6</v>
      </c>
      <c r="Y18" s="57">
        <v>7</v>
      </c>
      <c r="Z18" s="57">
        <v>8</v>
      </c>
      <c r="AA18" s="57">
        <v>9</v>
      </c>
      <c r="AB18" s="57">
        <v>10</v>
      </c>
      <c r="AC18" s="57">
        <v>11</v>
      </c>
      <c r="AD18" s="57">
        <v>12</v>
      </c>
      <c r="AE18" s="58">
        <v>1</v>
      </c>
      <c r="AF18" s="58">
        <v>2</v>
      </c>
      <c r="AG18" s="58">
        <v>3</v>
      </c>
      <c r="AH18" s="58">
        <v>4</v>
      </c>
      <c r="AI18" s="58">
        <v>5</v>
      </c>
      <c r="AJ18" s="58">
        <v>6</v>
      </c>
      <c r="AK18" s="58">
        <v>7</v>
      </c>
      <c r="AL18" s="58">
        <v>8</v>
      </c>
      <c r="AM18" s="58">
        <v>9</v>
      </c>
      <c r="AN18" s="58">
        <v>10</v>
      </c>
      <c r="AO18" s="58">
        <v>11</v>
      </c>
      <c r="AP18" s="58">
        <v>12</v>
      </c>
    </row>
    <row r="19" spans="1:42" s="11" customFormat="1" ht="18" customHeight="1" x14ac:dyDescent="0.35">
      <c r="A19" s="157">
        <v>1</v>
      </c>
      <c r="B19" s="195" t="s">
        <v>78</v>
      </c>
      <c r="C19" s="231">
        <v>0.1</v>
      </c>
      <c r="D19" s="235">
        <v>43282</v>
      </c>
      <c r="E19" s="235">
        <v>43343</v>
      </c>
      <c r="F19" s="59" t="s">
        <v>5</v>
      </c>
      <c r="G19" s="227"/>
      <c r="H19" s="227"/>
      <c r="I19" s="227">
        <v>0.1</v>
      </c>
      <c r="J19" s="227">
        <v>0.2</v>
      </c>
      <c r="K19" s="227">
        <v>0.3</v>
      </c>
      <c r="L19" s="227">
        <v>0.4</v>
      </c>
      <c r="M19" s="227">
        <v>0.5</v>
      </c>
      <c r="N19" s="227">
        <v>1</v>
      </c>
      <c r="O19" s="227"/>
      <c r="P19" s="227"/>
      <c r="Q19" s="227"/>
      <c r="R19" s="227"/>
      <c r="S19" s="228"/>
      <c r="T19" s="227"/>
      <c r="U19" s="227"/>
      <c r="V19" s="227"/>
      <c r="W19" s="227"/>
      <c r="X19" s="227"/>
      <c r="Y19" s="227"/>
      <c r="Z19" s="227"/>
      <c r="AA19" s="227"/>
      <c r="AB19" s="227"/>
      <c r="AC19" s="227"/>
      <c r="AD19" s="229"/>
      <c r="AE19" s="228"/>
      <c r="AF19" s="227"/>
      <c r="AG19" s="227"/>
      <c r="AH19" s="227"/>
      <c r="AI19" s="227"/>
      <c r="AJ19" s="227"/>
      <c r="AK19" s="227"/>
      <c r="AL19" s="227"/>
      <c r="AM19" s="227"/>
      <c r="AN19" s="227"/>
      <c r="AO19" s="227"/>
      <c r="AP19" s="229"/>
    </row>
    <row r="20" spans="1:42" s="11" customFormat="1" ht="18" customHeight="1" x14ac:dyDescent="0.35">
      <c r="A20" s="158"/>
      <c r="B20" s="232"/>
      <c r="C20" s="233"/>
      <c r="D20" s="48">
        <v>43282</v>
      </c>
      <c r="E20" s="48"/>
      <c r="F20" s="60" t="s">
        <v>1</v>
      </c>
      <c r="G20" s="31"/>
      <c r="H20" s="32"/>
      <c r="I20" s="32">
        <v>0.05</v>
      </c>
      <c r="J20" s="32">
        <v>0.1</v>
      </c>
      <c r="K20" s="32">
        <v>0.2</v>
      </c>
      <c r="L20" s="32">
        <v>0.2</v>
      </c>
      <c r="M20" s="32">
        <v>0.25</v>
      </c>
      <c r="N20" s="32">
        <v>0.5</v>
      </c>
      <c r="O20" s="32">
        <v>0.9</v>
      </c>
      <c r="P20" s="32">
        <v>1</v>
      </c>
      <c r="Q20" s="32"/>
      <c r="R20" s="32"/>
      <c r="S20" s="31"/>
      <c r="T20" s="32"/>
      <c r="U20" s="32"/>
      <c r="V20" s="32"/>
      <c r="W20" s="32"/>
      <c r="X20" s="32"/>
      <c r="Y20" s="32"/>
      <c r="Z20" s="32"/>
      <c r="AA20" s="32"/>
      <c r="AB20" s="32"/>
      <c r="AC20" s="32"/>
      <c r="AD20" s="33"/>
      <c r="AE20" s="31"/>
      <c r="AF20" s="28"/>
      <c r="AG20" s="28"/>
      <c r="AH20" s="28"/>
      <c r="AI20" s="28"/>
      <c r="AJ20" s="28"/>
      <c r="AK20" s="28"/>
      <c r="AL20" s="28"/>
      <c r="AM20" s="28"/>
      <c r="AN20" s="28"/>
      <c r="AO20" s="28"/>
      <c r="AP20" s="34"/>
    </row>
    <row r="21" spans="1:42" s="11" customFormat="1" ht="18" customHeight="1" x14ac:dyDescent="0.35">
      <c r="A21" s="159"/>
      <c r="B21" s="196"/>
      <c r="C21" s="234"/>
      <c r="D21" s="61">
        <f>(IF(OR(D20="",D19=""),"-",D20-D19))</f>
        <v>0</v>
      </c>
      <c r="E21" s="61" t="str">
        <f>(IF(OR(E20="",E19=""),"-",E20-E19))</f>
        <v>-</v>
      </c>
      <c r="F21" s="62" t="s">
        <v>14</v>
      </c>
      <c r="G21" s="35" t="str">
        <f>IF(AND(G19="",G20&gt;0),(IF((SUM($G19:G19)&gt;0),G20-1,G20-G19)),(IF(G19="","-",(IF(AND(G19&gt;0,G20="",MAX(F20:$G20)&gt;0),"-",(IF(AND(G19&gt;0,G20="",MAX(F20:$G20)=0),"-",G20-G19)))))))</f>
        <v>-</v>
      </c>
      <c r="H21" s="35" t="str">
        <f>IF(AND(H19="",H20&gt;0),(IF((SUM($G19:H19)&gt;0),H20-1,H20-H19)),(IF(H19="","-",(IF(AND(H19&gt;0,H20="",MAX(G20:$G20)&gt;0),"-",(IF(AND(H19&gt;0,H20="",MAX(G20:$G20)=0),"-",H20-H19)))))))</f>
        <v>-</v>
      </c>
      <c r="I21" s="35">
        <f>IF(AND(I19="",I20&gt;0),(IF((SUM($G19:I19)&gt;0),I20-1,I20-I19)),(IF(I19="","-",(IF(AND(I19&gt;0,I20="",MAX($G20:H20)&gt;0),"-",(IF(AND(I19&gt;0,I20="",MAX($G20:H20)=0),"-",I20-I19)))))))</f>
        <v>-0.05</v>
      </c>
      <c r="J21" s="35">
        <f>IF(AND(J19="",J20&gt;0),(IF((SUM($G19:J19)&gt;0),J20-1,J20-J19)),(IF(J19="","-",(IF(AND(J19&gt;0,J20="",MAX($G20:I20)&gt;0),"-",(IF(AND(J19&gt;0,J20="",MAX($G20:I20)=0),"-",J20-J19)))))))</f>
        <v>-0.1</v>
      </c>
      <c r="K21" s="35">
        <f>IF(AND(K19="",K20&gt;0),(IF((SUM($G19:K19)&gt;0),K20-1,K20-K19)),(IF(K19="","-",(IF(AND(K19&gt;0,K20="",MAX($G20:J20)&gt;0),"-",(IF(AND(K19&gt;0,K20="",MAX($G20:J20)=0),"-",K20-K19)))))))</f>
        <v>-9.9999999999999978E-2</v>
      </c>
      <c r="L21" s="35">
        <f>IF(AND(L19="",L20&gt;0),(IF((SUM($G19:L19)&gt;0),L20-1,L20-L19)),(IF(L19="","-",(IF(AND(L19&gt;0,L20="",MAX($G20:K20)&gt;0),"-",(IF(AND(L19&gt;0,L20="",MAX($G20:K20)=0),"-",L20-L19)))))))</f>
        <v>-0.2</v>
      </c>
      <c r="M21" s="35">
        <f>IF(AND(M19="",M20&gt;0),(IF((SUM($G19:M19)&gt;0),M20-1,M20-M19)),(IF(M19="","-",(IF(AND(M19&gt;0,M20="",MAX($G20:L20)&gt;0),"-",(IF(AND(M19&gt;0,M20="",MAX($G20:L20)=0),"-",M20-M19)))))))</f>
        <v>-0.25</v>
      </c>
      <c r="N21" s="35">
        <f>IF(AND(N19="",N20&gt;0),(IF((SUM($G19:N19)&gt;0),N20-1,N20-N19)),(IF(N19="","-",(IF(AND(N19&gt;0,N20="",MAX($G20:M20)&gt;0),"-",(IF(AND(N19&gt;0,N20="",MAX($G20:M20)=0),"-",N20-N19)))))))</f>
        <v>-0.5</v>
      </c>
      <c r="O21" s="35">
        <f>IF(AND(O19="",O20&gt;0),(IF((SUM($G19:O19)&gt;0),O20-1,O20-O19)),(IF(O19="","-",(IF(AND(O19&gt;0,O20="",MAX($G20:N20)&gt;0),"-",(IF(AND(O19&gt;0,O20="",MAX($G20:N20)=0),"-",O20-O19)))))))</f>
        <v>-9.9999999999999978E-2</v>
      </c>
      <c r="P21" s="35">
        <f>IF(AND(P19="",P20&gt;0),(IF((SUM($G19:P19)&gt;0),P20-1,P20-P19)),(IF(P19="","-",(IF(AND(P19&gt;0,P20="",MAX($G20:O20)&gt;0),"-",(IF(AND(P19&gt;0,P20="",MAX($G20:O20)=0),"-",P20-P19)))))))</f>
        <v>0</v>
      </c>
      <c r="Q21" s="35" t="str">
        <f>IF(AND(Q19="",Q20&gt;0),(IF((SUM($G19:Q19)&gt;0),Q20-1,Q20-Q19)),(IF(Q19="","-",(IF(AND(Q19&gt;0,Q20="",MAX($G20:P20)&gt;0),"-",(IF(AND(Q19&gt;0,Q20="",MAX($G20:P20)=0),"-",Q20-Q19)))))))</f>
        <v>-</v>
      </c>
      <c r="R21" s="37" t="str">
        <f>IF(AND(R19="",R20&gt;0),(IF((SUM($G19:R19)&gt;0),R20-1,R20-R19)),(IF(R19="","-",(IF(AND(R19&gt;0,R20="",MAX($G20:Q20)&gt;0),"-",(IF(AND(R19&gt;0,R20="",MAX($G20:Q20)=0),"-",R20-R19)))))))</f>
        <v>-</v>
      </c>
      <c r="S21" s="35" t="str">
        <f>IF(AND(S19="",S20&gt;0),(IF((SUM($G19:S19)&gt;0),S20-1,S20-S19)),(IF(S19="","-",(IF(AND(S19&gt;0,S20="",MAX($G20:R20)&gt;0),"-",(IF(AND(S19&gt;0,S20="",MAX($G20:R20)=0),"-",S20-S19)))))))</f>
        <v>-</v>
      </c>
      <c r="T21" s="35" t="str">
        <f>IF(AND(T19="",T20&gt;0),(IF((SUM($G19:T19)&gt;0),T20-1,T20-T19)),(IF(T19="","-",(IF(AND(T19&gt;0,T20="",MAX($G20:S20)&gt;0),"-",(IF(AND(T19&gt;0,T20="",MAX($G20:S20)=0),"-",T20-T19)))))))</f>
        <v>-</v>
      </c>
      <c r="U21" s="35" t="str">
        <f>IF(AND(U19="",U20&gt;0),(IF((SUM($G19:U19)&gt;0),U20-1,U20-U19)),(IF(U19="","-",(IF(AND(U19&gt;0,U20="",MAX($G20:T20)&gt;0),"-",(IF(AND(U19&gt;0,U20="",MAX($G20:T20)=0),"-",U20-U19)))))))</f>
        <v>-</v>
      </c>
      <c r="V21" s="35" t="str">
        <f>IF(AND(V19="",V20&gt;0),(IF((SUM($G19:V19)&gt;0),V20-1,V20-V19)),(IF(V19="","-",(IF(AND(V19&gt;0,V20="",MAX($G20:U20)&gt;0),"-",(IF(AND(V19&gt;0,V20="",MAX($G20:U20)=0),"-",V20-V19)))))))</f>
        <v>-</v>
      </c>
      <c r="W21" s="35" t="str">
        <f>IF(AND(W19="",W20&gt;0),(IF((SUM($G19:W19)&gt;0),W20-1,W20-W19)),(IF(W19="","-",(IF(AND(W19&gt;0,W20="",MAX($G20:V20)&gt;0),"-",(IF(AND(W19&gt;0,W20="",MAX($G20:V20)=0),"-",W20-W19)))))))</f>
        <v>-</v>
      </c>
      <c r="X21" s="35" t="str">
        <f>IF(AND(X19="",X20&gt;0),(IF((SUM($G19:X19)&gt;0),X20-1,X20-X19)),(IF(X19="","-",(IF(AND(X19&gt;0,X20="",MAX($G20:W20)&gt;0),"-",(IF(AND(X19&gt;0,X20="",MAX($G20:W20)=0),"-",X20-X19)))))))</f>
        <v>-</v>
      </c>
      <c r="Y21" s="35" t="str">
        <f>IF(AND(Y19="",Y20&gt;0),(IF((SUM($G19:Y19)&gt;0),Y20-1,Y20-Y19)),(IF(Y19="","-",(IF(AND(Y19&gt;0,Y20="",MAX($G20:X20)&gt;0),"-",(IF(AND(Y19&gt;0,Y20="",MAX($G20:X20)=0),"-",Y20-Y19)))))))</f>
        <v>-</v>
      </c>
      <c r="Z21" s="35" t="str">
        <f>IF(AND(Z19="",Z20&gt;0),(IF((SUM($G19:Z19)&gt;0),Z20-1,Z20-Z19)),(IF(Z19="","-",(IF(AND(Z19&gt;0,Z20="",MAX($G20:Y20)&gt;0),"-",(IF(AND(Z19&gt;0,Z20="",MAX($G20:Y20)=0),"-",Z20-Z19)))))))</f>
        <v>-</v>
      </c>
      <c r="AA21" s="35" t="str">
        <f>IF(AND(AA19="",AA20&gt;0),(IF((SUM($G19:AA19)&gt;0),AA20-1,AA20-AA19)),(IF(AA19="","-",(IF(AND(AA19&gt;0,AA20="",MAX($G20:Z20)&gt;0),"-",(IF(AND(AA19&gt;0,AA20="",MAX($G20:Z20)=0),"-",AA20-AA19)))))))</f>
        <v>-</v>
      </c>
      <c r="AB21" s="35" t="str">
        <f>IF(AND(AB19="",AB20&gt;0),(IF((SUM($G19:AB19)&gt;0),AB20-1,AB20-AB19)),(IF(AB19="","-",(IF(AND(AB19&gt;0,AB20="",MAX($G20:AA20)&gt;0),"-",(IF(AND(AB19&gt;0,AB20="",MAX($G20:AA20)=0),"-",AB20-AB19)))))))</f>
        <v>-</v>
      </c>
      <c r="AC21" s="35" t="str">
        <f>IF(AND(AC19="",AC20&gt;0),(IF((SUM($G19:AC19)&gt;0),AC20-1,AC20-AC19)),(IF(AC19="","-",(IF(AND(AC19&gt;0,AC20="",MAX($G20:AB20)&gt;0),"-",(IF(AND(AC19&gt;0,AC20="",MAX($G20:AB20)=0),"-",AC20-AC19)))))))</f>
        <v>-</v>
      </c>
      <c r="AD21" s="37" t="str">
        <f>IF(AND(AD19="",AD20&gt;0),(IF((SUM($G19:AD19)&gt;0),AD20-1,AD20-AD19)),(IF(AD19="","-",(IF(AND(AD19&gt;0,AD20="",MAX($G20:AC20)&gt;0),"-",(IF(AND(AD19&gt;0,AD20="",MAX($G20:AC20)=0),"-",AD20-AD19)))))))</f>
        <v>-</v>
      </c>
      <c r="AE21" s="35" t="str">
        <f>IF(AND(AE19="",AE20&gt;0),(IF((SUM($G19:AE19)&gt;0),AE20-1,AE20-AE19)),(IF(AE19="","-",(IF(AND(AE19&gt;0,AE20="",MAX($G20:AD20)&gt;0),"-",(IF(AND(AE19&gt;0,AE20="",MAX($G20:AD20)=0),"-",AE20-AE19)))))))</f>
        <v>-</v>
      </c>
      <c r="AF21" s="35" t="str">
        <f>IF(AND(AF19="",AF20&gt;0),(IF((SUM($G19:AF19)&gt;0),AF20-1,AF20-AF19)),(IF(AF19="","-",(IF(AND(AF19&gt;0,AF20="",MAX($G20:AE20)&gt;0),"-",(IF(AND(AF19&gt;0,AF20="",MAX($G20:AE20)=0),"-",AF20-AF19)))))))</f>
        <v>-</v>
      </c>
      <c r="AG21" s="35" t="str">
        <f>IF(AND(AG19="",AG20&gt;0),(IF((SUM($G19:AG19)&gt;0),AG20-1,AG20-AG19)),(IF(AG19="","-",(IF(AND(AG19&gt;0,AG20="",MAX($G20:AF20)&gt;0),"-",(IF(AND(AG19&gt;0,AG20="",MAX($G20:AF20)=0),"-",AG20-AG19)))))))</f>
        <v>-</v>
      </c>
      <c r="AH21" s="35" t="str">
        <f>IF(AND(AH19="",AH20&gt;0),(IF((SUM($G19:AH19)&gt;0),AH20-1,AH20-AH19)),(IF(AH19="","-",(IF(AND(AH19&gt;0,AH20="",MAX($G20:AG20)&gt;0),"-",(IF(AND(AH19&gt;0,AH20="",MAX($G20:AG20)=0),"-",AH20-AH19)))))))</f>
        <v>-</v>
      </c>
      <c r="AI21" s="35" t="str">
        <f>IF(AND(AI19="",AI20&gt;0),(IF((SUM($G19:AI19)&gt;0),AI20-1,AI20-AI19)),(IF(AI19="","-",(IF(AND(AI19&gt;0,AI20="",MAX($G20:AH20)&gt;0),"-",(IF(AND(AI19&gt;0,AI20="",MAX($G20:AH20)=0),"-",AI20-AI19)))))))</f>
        <v>-</v>
      </c>
      <c r="AJ21" s="35" t="str">
        <f>IF(AND(AJ19="",AJ20&gt;0),(IF((SUM($G19:AJ19)&gt;0),AJ20-1,AJ20-AJ19)),(IF(AJ19="","-",(IF(AND(AJ19&gt;0,AJ20="",MAX($G20:AI20)&gt;0),"-",(IF(AND(AJ19&gt;0,AJ20="",MAX($G20:AI20)=0),"-",AJ20-AJ19)))))))</f>
        <v>-</v>
      </c>
      <c r="AK21" s="35" t="str">
        <f>IF(AND(AK19="",AK20&gt;0),(IF((SUM($G19:AK19)&gt;0),AK20-1,AK20-AK19)),(IF(AK19="","-",(IF(AND(AK19&gt;0,AK20="",MAX($G20:AJ20)&gt;0),"-",(IF(AND(AK19&gt;0,AK20="",MAX($G20:AJ20)=0),"-",AK20-AK19)))))))</f>
        <v>-</v>
      </c>
      <c r="AL21" s="35" t="str">
        <f>IF(AND(AL19="",AL20&gt;0),(IF((SUM($G19:AL19)&gt;0),AL20-1,AL20-AL19)),(IF(AL19="","-",(IF(AND(AL19&gt;0,AL20="",MAX($G20:AK20)&gt;0),"-",(IF(AND(AL19&gt;0,AL20="",MAX($G20:AK20)=0),"-",AL20-AL19)))))))</f>
        <v>-</v>
      </c>
      <c r="AM21" s="35" t="str">
        <f>IF(AND(AM19="",AM20&gt;0),(IF((SUM($G19:AM19)&gt;0),AM20-1,AM20-AM19)),(IF(AM19="","-",(IF(AND(AM19&gt;0,AM20="",MAX($G20:AL20)&gt;0),"-",(IF(AND(AM19&gt;0,AM20="",MAX($G20:AL20)=0),"-",AM20-AM19)))))))</f>
        <v>-</v>
      </c>
      <c r="AN21" s="35" t="str">
        <f>IF(AND(AN19="",AN20&gt;0),(IF((SUM($G19:AN19)&gt;0),AN20-1,AN20-AN19)),(IF(AN19="","-",(IF(AND(AN19&gt;0,AN20="",MAX($G20:AM20)&gt;0),"-",(IF(AND(AN19&gt;0,AN20="",MAX($G20:AM20)=0),"-",AN20-AN19)))))))</f>
        <v>-</v>
      </c>
      <c r="AO21" s="35" t="str">
        <f>IF(AND(AO19="",AO20&gt;0),(IF((SUM($G19:AO19)&gt;0),AO20-1,AO20-AO19)),(IF(AO19="","-",(IF(AND(AO19&gt;0,AO20="",MAX($G20:AN20)&gt;0),"-",(IF(AND(AO19&gt;0,AO20="",MAX($G20:AN20)=0),"-",AO20-AO19)))))))</f>
        <v>-</v>
      </c>
      <c r="AP21" s="37" t="str">
        <f>IF(AND(AP19="",AP20&gt;0),(IF((SUM($G19:AP19)&gt;0),AP20-1,AP20-AP19)),(IF(AP19="","-",(IF(AND(AP19&gt;0,AP20="",MAX($G20:AO20)&gt;0),"-",(IF(AND(AP19&gt;0,AP20="",MAX($G20:AO20)=0),"-",AP20-AP19)))))))</f>
        <v>-</v>
      </c>
    </row>
    <row r="22" spans="1:42" s="11" customFormat="1" ht="18" customHeight="1" x14ac:dyDescent="0.35">
      <c r="A22" s="157">
        <v>2</v>
      </c>
      <c r="B22" s="195" t="s">
        <v>79</v>
      </c>
      <c r="C22" s="231">
        <v>0.05</v>
      </c>
      <c r="D22" s="235">
        <v>43261</v>
      </c>
      <c r="E22" s="235">
        <v>43555</v>
      </c>
      <c r="F22" s="59" t="s">
        <v>5</v>
      </c>
      <c r="G22" s="227"/>
      <c r="H22" s="227"/>
      <c r="I22" s="227"/>
      <c r="J22" s="227">
        <v>0.05</v>
      </c>
      <c r="K22" s="227">
        <v>0.06</v>
      </c>
      <c r="L22" s="227">
        <v>7.0000000000000007E-2</v>
      </c>
      <c r="M22" s="227">
        <v>0.1</v>
      </c>
      <c r="N22" s="28">
        <v>0.3</v>
      </c>
      <c r="O22" s="227">
        <v>0.5</v>
      </c>
      <c r="P22" s="227">
        <v>0.6</v>
      </c>
      <c r="Q22" s="227">
        <v>0.7</v>
      </c>
      <c r="R22" s="227">
        <v>1</v>
      </c>
      <c r="S22" s="228"/>
      <c r="T22" s="227"/>
      <c r="U22" s="227"/>
      <c r="V22" s="227"/>
      <c r="W22" s="227"/>
      <c r="X22" s="227"/>
      <c r="Y22" s="227"/>
      <c r="Z22" s="227"/>
      <c r="AA22" s="227"/>
      <c r="AB22" s="227"/>
      <c r="AC22" s="227"/>
      <c r="AD22" s="229"/>
      <c r="AE22" s="228"/>
      <c r="AF22" s="227"/>
      <c r="AG22" s="227"/>
      <c r="AH22" s="227"/>
      <c r="AI22" s="227"/>
      <c r="AJ22" s="227"/>
      <c r="AK22" s="227"/>
      <c r="AL22" s="227"/>
      <c r="AM22" s="227"/>
      <c r="AN22" s="227"/>
      <c r="AO22" s="227"/>
      <c r="AP22" s="229"/>
    </row>
    <row r="23" spans="1:42" s="11" customFormat="1" ht="18" customHeight="1" x14ac:dyDescent="0.35">
      <c r="A23" s="158"/>
      <c r="B23" s="232"/>
      <c r="C23" s="233"/>
      <c r="D23" s="48">
        <v>43261</v>
      </c>
      <c r="E23" s="48"/>
      <c r="F23" s="60" t="s">
        <v>1</v>
      </c>
      <c r="G23" s="28"/>
      <c r="H23" s="28"/>
      <c r="I23" s="28"/>
      <c r="J23" s="28"/>
      <c r="K23" s="28">
        <v>0.04</v>
      </c>
      <c r="L23" s="28">
        <v>0.02</v>
      </c>
      <c r="M23" s="28">
        <v>0.01</v>
      </c>
      <c r="N23" s="28">
        <v>0.01</v>
      </c>
      <c r="O23" s="28">
        <v>0.05</v>
      </c>
      <c r="P23" s="28">
        <v>0.15</v>
      </c>
      <c r="Q23" s="28">
        <v>0.4</v>
      </c>
      <c r="R23" s="28">
        <v>0.6</v>
      </c>
      <c r="S23" s="31"/>
      <c r="T23" s="28"/>
      <c r="U23" s="28"/>
      <c r="V23" s="28"/>
      <c r="W23" s="28"/>
      <c r="X23" s="28"/>
      <c r="Y23" s="28"/>
      <c r="Z23" s="28"/>
      <c r="AA23" s="28"/>
      <c r="AB23" s="28"/>
      <c r="AC23" s="28"/>
      <c r="AD23" s="34"/>
      <c r="AE23" s="31"/>
      <c r="AF23" s="28"/>
      <c r="AG23" s="28"/>
      <c r="AH23" s="28"/>
      <c r="AI23" s="28"/>
      <c r="AJ23" s="28"/>
      <c r="AK23" s="28"/>
      <c r="AL23" s="28"/>
      <c r="AM23" s="28"/>
      <c r="AN23" s="28"/>
      <c r="AO23" s="28"/>
      <c r="AP23" s="34"/>
    </row>
    <row r="24" spans="1:42" s="11" customFormat="1" ht="18" customHeight="1" x14ac:dyDescent="0.35">
      <c r="A24" s="159"/>
      <c r="B24" s="196"/>
      <c r="C24" s="234"/>
      <c r="D24" s="61">
        <f>(IF(OR(D23="",D22=""),"-",D23-D22))</f>
        <v>0</v>
      </c>
      <c r="E24" s="61" t="str">
        <f>(IF(OR(E23="",E22=""),"-",E23-E22))</f>
        <v>-</v>
      </c>
      <c r="F24" s="62" t="s">
        <v>14</v>
      </c>
      <c r="G24" s="35" t="str">
        <f>IF(AND(G22="",G23&gt;0),(IF((SUM($G22:G22)&gt;0),G23-1,G23-G22)),(IF(G22="","-",(IF(AND(G22&gt;0,G23="",MAX(F23:$G23)&gt;0),"-",(IF(AND(G22&gt;0,G23="",MAX(F23:$G23)=0),"-",G23-G22)))))))</f>
        <v>-</v>
      </c>
      <c r="H24" s="35" t="str">
        <f>IF(AND(H22="",H23&gt;0),(IF((SUM($G22:H22)&gt;0),H23-1,H23-H22)),(IF(H22="","-",(IF(AND(H22&gt;0,H23="",MAX(G23:$G23)&gt;0),"-",(IF(AND(H22&gt;0,H23="",MAX(G23:$G23)=0),"-",H23-H22)))))))</f>
        <v>-</v>
      </c>
      <c r="I24" s="35" t="str">
        <f>IF(AND(I22="",I23&gt;0),(IF((SUM($G22:I22)&gt;0),I23-1,I23-I22)),(IF(I22="","-",(IF(AND(I22&gt;0,I23="",MAX($G23:H23)&gt;0),"-",(IF(AND(I22&gt;0,I23="",MAX($G23:H23)=0),"-",I23-I22)))))))</f>
        <v>-</v>
      </c>
      <c r="J24" s="35" t="str">
        <f>IF(AND(J22="",J23&gt;0),(IF((SUM($G22:J22)&gt;0),J23-1,J23-J22)),(IF(J22="","-",(IF(AND(J22&gt;0,J23="",MAX($G23:I23)&gt;0),"-",(IF(AND(J22&gt;0,J23="",MAX($G23:I23)=0),"-",J23-J22)))))))</f>
        <v>-</v>
      </c>
      <c r="K24" s="35">
        <f>IF(AND(K22="",K23&gt;0),(IF((SUM($G22:K22)&gt;0),K23-1,K23-K22)),(IF(K22="","-",(IF(AND(K22&gt;0,K23="",MAX($G23:J23)&gt;0),"-",(IF(AND(K22&gt;0,K23="",MAX($G23:J23)=0),"-",K23-K22)))))))</f>
        <v>-1.9999999999999997E-2</v>
      </c>
      <c r="L24" s="35">
        <f>IF(AND(L22="",L23&gt;0),(IF((SUM($G22:L22)&gt;0),L23-1,L23-L22)),(IF(L22="","-",(IF(AND(L22&gt;0,L23="",MAX($G23:K23)&gt;0),"-",(IF(AND(L22&gt;0,L23="",MAX($G23:K23)=0),"-",L23-L22)))))))</f>
        <v>-0.05</v>
      </c>
      <c r="M24" s="35">
        <f>IF(AND(M22="",M23&gt;0),(IF((SUM($G22:M22)&gt;0),M23-1,M23-M22)),(IF(M22="","-",(IF(AND(M22&gt;0,M23="",MAX($G23:L23)&gt;0),"-",(IF(AND(M22&gt;0,M23="",MAX($G23:L23)=0),"-",M23-M22)))))))</f>
        <v>-9.0000000000000011E-2</v>
      </c>
      <c r="N24" s="35">
        <f>IF(AND(N22="",N23&gt;0),(IF((SUM($G22:N22)&gt;0),N23-1,N23-N22)),(IF(N22="","-",(IF(AND(N22&gt;0,N23="",MAX($G23:M23)&gt;0),"-",(IF(AND(N22&gt;0,N23="",MAX($G23:M23)=0),"-",N23-N22)))))))</f>
        <v>-0.28999999999999998</v>
      </c>
      <c r="O24" s="35">
        <f>IF(AND(O22="",O23&gt;0),(IF((SUM($G22:O22)&gt;0),O23-1,O23-O22)),(IF(O22="","-",(IF(AND(O22&gt;0,O23="",MAX($G23:N23)&gt;0),"-",(IF(AND(O22&gt;0,O23="",MAX($G23:N23)=0),"-",O23-O22)))))))</f>
        <v>-0.45</v>
      </c>
      <c r="P24" s="35">
        <f>IF(AND(P22="",P23&gt;0),(IF((SUM($G22:P22)&gt;0),P23-1,P23-P22)),(IF(P22="","-",(IF(AND(P22&gt;0,P23="",MAX($G23:O23)&gt;0),"-",(IF(AND(P22&gt;0,P23="",MAX($G23:O23)=0),"-",P23-P22)))))))</f>
        <v>-0.44999999999999996</v>
      </c>
      <c r="Q24" s="35">
        <f>IF(AND(Q22="",Q23&gt;0),(IF((SUM($G22:Q22)&gt;0),Q23-1,Q23-Q22)),(IF(Q22="","-",(IF(AND(Q22&gt;0,Q23="",MAX($G23:P23)&gt;0),"-",(IF(AND(Q22&gt;0,Q23="",MAX($G23:P23)=0),"-",Q23-Q22)))))))</f>
        <v>-0.29999999999999993</v>
      </c>
      <c r="R24" s="37">
        <f>IF(AND(R22="",R23&gt;0),(IF((SUM($G22:R22)&gt;0),R23-1,R23-R22)),(IF(R22="","-",(IF(AND(R22&gt;0,R23="",MAX($G23:Q23)&gt;0),"-",(IF(AND(R22&gt;0,R23="",MAX($G23:Q23)=0),"-",R23-R22)))))))</f>
        <v>-0.4</v>
      </c>
      <c r="S24" s="35" t="str">
        <f>IF(AND(S22="",S23&gt;0),(IF((SUM($G22:S22)&gt;0),S23-1,S23-S22)),(IF(S22="","-",(IF(AND(S22&gt;0,S23="",MAX($G23:R23)&gt;0),"-",(IF(AND(S22&gt;0,S23="",MAX($G23:R23)=0),"-",S23-S22)))))))</f>
        <v>-</v>
      </c>
      <c r="T24" s="35" t="str">
        <f>IF(AND(T22="",T23&gt;0),(IF((SUM($G22:T22)&gt;0),T23-1,T23-T22)),(IF(T22="","-",(IF(AND(T22&gt;0,T23="",MAX($G23:S23)&gt;0),"-",(IF(AND(T22&gt;0,T23="",MAX($G23:S23)=0),"-",T23-T22)))))))</f>
        <v>-</v>
      </c>
      <c r="U24" s="35" t="str">
        <f>IF(AND(U22="",U23&gt;0),(IF((SUM($G22:U22)&gt;0),U23-1,U23-U22)),(IF(U22="","-",(IF(AND(U22&gt;0,U23="",MAX($G23:T23)&gt;0),"-",(IF(AND(U22&gt;0,U23="",MAX($G23:T23)=0),"-",U23-U22)))))))</f>
        <v>-</v>
      </c>
      <c r="V24" s="35" t="str">
        <f>IF(AND(V22="",V23&gt;0),(IF((SUM($G22:V22)&gt;0),V23-1,V23-V22)),(IF(V22="","-",(IF(AND(V22&gt;0,V23="",MAX($G23:U23)&gt;0),"-",(IF(AND(V22&gt;0,V23="",MAX($G23:U23)=0),"-",V23-V22)))))))</f>
        <v>-</v>
      </c>
      <c r="W24" s="35" t="str">
        <f>IF(AND(W22="",W23&gt;0),(IF((SUM($G22:W22)&gt;0),W23-1,W23-W22)),(IF(W22="","-",(IF(AND(W22&gt;0,W23="",MAX($G23:V23)&gt;0),"-",(IF(AND(W22&gt;0,W23="",MAX($G23:V23)=0),"-",W23-W22)))))))</f>
        <v>-</v>
      </c>
      <c r="X24" s="35" t="str">
        <f>IF(AND(X22="",X23&gt;0),(IF((SUM($G22:X22)&gt;0),X23-1,X23-X22)),(IF(X22="","-",(IF(AND(X22&gt;0,X23="",MAX($G23:W23)&gt;0),"-",(IF(AND(X22&gt;0,X23="",MAX($G23:W23)=0),"-",X23-X22)))))))</f>
        <v>-</v>
      </c>
      <c r="Y24" s="35" t="str">
        <f>IF(AND(Y22="",Y23&gt;0),(IF((SUM($G22:Y22)&gt;0),Y23-1,Y23-Y22)),(IF(Y22="","-",(IF(AND(Y22&gt;0,Y23="",MAX($G23:X23)&gt;0),"-",(IF(AND(Y22&gt;0,Y23="",MAX($G23:X23)=0),"-",Y23-Y22)))))))</f>
        <v>-</v>
      </c>
      <c r="Z24" s="35" t="str">
        <f>IF(AND(Z22="",Z23&gt;0),(IF((SUM($G22:Z22)&gt;0),Z23-1,Z23-Z22)),(IF(Z22="","-",(IF(AND(Z22&gt;0,Z23="",MAX($G23:Y23)&gt;0),"-",(IF(AND(Z22&gt;0,Z23="",MAX($G23:Y23)=0),"-",Z23-Z22)))))))</f>
        <v>-</v>
      </c>
      <c r="AA24" s="35" t="str">
        <f>IF(AND(AA22="",AA23&gt;0),(IF((SUM($G22:AA22)&gt;0),AA23-1,AA23-AA22)),(IF(AA22="","-",(IF(AND(AA22&gt;0,AA23="",MAX($G23:Z23)&gt;0),"-",(IF(AND(AA22&gt;0,AA23="",MAX($G23:Z23)=0),"-",AA23-AA22)))))))</f>
        <v>-</v>
      </c>
      <c r="AB24" s="35" t="str">
        <f>IF(AND(AB22="",AB23&gt;0),(IF((SUM($G22:AB22)&gt;0),AB23-1,AB23-AB22)),(IF(AB22="","-",(IF(AND(AB22&gt;0,AB23="",MAX($G23:AA23)&gt;0),"-",(IF(AND(AB22&gt;0,AB23="",MAX($G23:AA23)=0),"-",AB23-AB22)))))))</f>
        <v>-</v>
      </c>
      <c r="AC24" s="35" t="str">
        <f>IF(AND(AC22="",AC23&gt;0),(IF((SUM($G22:AC22)&gt;0),AC23-1,AC23-AC22)),(IF(AC22="","-",(IF(AND(AC22&gt;0,AC23="",MAX($G23:AB23)&gt;0),"-",(IF(AND(AC22&gt;0,AC23="",MAX($G23:AB23)=0),"-",AC23-AC22)))))))</f>
        <v>-</v>
      </c>
      <c r="AD24" s="37" t="str">
        <f>IF(AND(AD22="",AD23&gt;0),(IF((SUM($G22:AD22)&gt;0),AD23-1,AD23-AD22)),(IF(AD22="","-",(IF(AND(AD22&gt;0,AD23="",MAX($G23:AC23)&gt;0),"-",(IF(AND(AD22&gt;0,AD23="",MAX($G23:AC23)=0),"-",AD23-AD22)))))))</f>
        <v>-</v>
      </c>
      <c r="AE24" s="35" t="str">
        <f>IF(AND(AE22="",AE23&gt;0),(IF((SUM($G22:AE22)&gt;0),AE23-1,AE23-AE22)),(IF(AE22="","-",(IF(AND(AE22&gt;0,AE23="",MAX($G23:AD23)&gt;0),"-",(IF(AND(AE22&gt;0,AE23="",MAX($G23:AD23)=0),"-",AE23-AE22)))))))</f>
        <v>-</v>
      </c>
      <c r="AF24" s="35" t="str">
        <f>IF(AND(AF22="",AF23&gt;0),(IF((SUM($G22:AF22)&gt;0),AF23-1,AF23-AF22)),(IF(AF22="","-",(IF(AND(AF22&gt;0,AF23="",MAX($G23:AE23)&gt;0),"-",(IF(AND(AF22&gt;0,AF23="",MAX($G23:AE23)=0),"-",AF23-AF22)))))))</f>
        <v>-</v>
      </c>
      <c r="AG24" s="35" t="str">
        <f>IF(AND(AG22="",AG23&gt;0),(IF((SUM($G22:AG22)&gt;0),AG23-1,AG23-AG22)),(IF(AG22="","-",(IF(AND(AG22&gt;0,AG23="",MAX($G23:AF23)&gt;0),"-",(IF(AND(AG22&gt;0,AG23="",MAX($G23:AF23)=0),"-",AG23-AG22)))))))</f>
        <v>-</v>
      </c>
      <c r="AH24" s="35" t="str">
        <f>IF(AND(AH22="",AH23&gt;0),(IF((SUM($G22:AH22)&gt;0),AH23-1,AH23-AH22)),(IF(AH22="","-",(IF(AND(AH22&gt;0,AH23="",MAX($G23:AG23)&gt;0),"-",(IF(AND(AH22&gt;0,AH23="",MAX($G23:AG23)=0),"-",AH23-AH22)))))))</f>
        <v>-</v>
      </c>
      <c r="AI24" s="35" t="str">
        <f>IF(AND(AI22="",AI23&gt;0),(IF((SUM($G22:AI22)&gt;0),AI23-1,AI23-AI22)),(IF(AI22="","-",(IF(AND(AI22&gt;0,AI23="",MAX($G23:AH23)&gt;0),"-",(IF(AND(AI22&gt;0,AI23="",MAX($G23:AH23)=0),"-",AI23-AI22)))))))</f>
        <v>-</v>
      </c>
      <c r="AJ24" s="35" t="str">
        <f>IF(AND(AJ22="",AJ23&gt;0),(IF((SUM($G22:AJ22)&gt;0),AJ23-1,AJ23-AJ22)),(IF(AJ22="","-",(IF(AND(AJ22&gt;0,AJ23="",MAX($G23:AI23)&gt;0),"-",(IF(AND(AJ22&gt;0,AJ23="",MAX($G23:AI23)=0),"-",AJ23-AJ22)))))))</f>
        <v>-</v>
      </c>
      <c r="AK24" s="35" t="str">
        <f>IF(AND(AK22="",AK23&gt;0),(IF((SUM($G22:AK22)&gt;0),AK23-1,AK23-AK22)),(IF(AK22="","-",(IF(AND(AK22&gt;0,AK23="",MAX($G23:AJ23)&gt;0),"-",(IF(AND(AK22&gt;0,AK23="",MAX($G23:AJ23)=0),"-",AK23-AK22)))))))</f>
        <v>-</v>
      </c>
      <c r="AL24" s="35" t="str">
        <f>IF(AND(AL22="",AL23&gt;0),(IF((SUM($G22:AL22)&gt;0),AL23-1,AL23-AL22)),(IF(AL22="","-",(IF(AND(AL22&gt;0,AL23="",MAX($G23:AK23)&gt;0),"-",(IF(AND(AL22&gt;0,AL23="",MAX($G23:AK23)=0),"-",AL23-AL22)))))))</f>
        <v>-</v>
      </c>
      <c r="AM24" s="35" t="str">
        <f>IF(AND(AM22="",AM23&gt;0),(IF((SUM($G22:AM22)&gt;0),AM23-1,AM23-AM22)),(IF(AM22="","-",(IF(AND(AM22&gt;0,AM23="",MAX($G23:AL23)&gt;0),"-",(IF(AND(AM22&gt;0,AM23="",MAX($G23:AL23)=0),"-",AM23-AM22)))))))</f>
        <v>-</v>
      </c>
      <c r="AN24" s="35" t="str">
        <f>IF(AND(AN22="",AN23&gt;0),(IF((SUM($G22:AN22)&gt;0),AN23-1,AN23-AN22)),(IF(AN22="","-",(IF(AND(AN22&gt;0,AN23="",MAX($G23:AM23)&gt;0),"-",(IF(AND(AN22&gt;0,AN23="",MAX($G23:AM23)=0),"-",AN23-AN22)))))))</f>
        <v>-</v>
      </c>
      <c r="AO24" s="35" t="str">
        <f>IF(AND(AO22="",AO23&gt;0),(IF((SUM($G22:AO22)&gt;0),AO23-1,AO23-AO22)),(IF(AO22="","-",(IF(AND(AO22&gt;0,AO23="",MAX($G23:AN23)&gt;0),"-",(IF(AND(AO22&gt;0,AO23="",MAX($G23:AN23)=0),"-",AO23-AO22)))))))</f>
        <v>-</v>
      </c>
      <c r="AP24" s="37" t="str">
        <f>IF(AND(AP22="",AP23&gt;0),(IF((SUM($G22:AP22)&gt;0),AP23-1,AP23-AP22)),(IF(AP22="","-",(IF(AND(AP22&gt;0,AP23="",MAX($G23:AO23)&gt;0),"-",(IF(AND(AP22&gt;0,AP23="",MAX($G23:AO23)=0),"-",AP23-AP22)))))))</f>
        <v>-</v>
      </c>
    </row>
    <row r="25" spans="1:42" s="11" customFormat="1" ht="18" customHeight="1" x14ac:dyDescent="0.35">
      <c r="A25" s="157">
        <v>3</v>
      </c>
      <c r="B25" s="195" t="s">
        <v>80</v>
      </c>
      <c r="C25" s="231">
        <v>0.2</v>
      </c>
      <c r="D25" s="235">
        <v>43261</v>
      </c>
      <c r="E25" s="235">
        <v>43474</v>
      </c>
      <c r="F25" s="59" t="s">
        <v>5</v>
      </c>
      <c r="G25" s="227"/>
      <c r="H25" s="227"/>
      <c r="I25" s="227"/>
      <c r="J25" s="227"/>
      <c r="K25" s="227">
        <v>0.05</v>
      </c>
      <c r="L25" s="227">
        <v>0.05</v>
      </c>
      <c r="M25" s="227">
        <v>0.05</v>
      </c>
      <c r="N25" s="28">
        <v>0.1</v>
      </c>
      <c r="O25" s="227">
        <v>0.3</v>
      </c>
      <c r="P25" s="227">
        <v>0.5</v>
      </c>
      <c r="Q25" s="227">
        <v>0.7</v>
      </c>
      <c r="R25" s="227">
        <v>0.85</v>
      </c>
      <c r="S25" s="230">
        <v>1</v>
      </c>
      <c r="T25" s="227"/>
      <c r="U25" s="227"/>
      <c r="V25" s="227"/>
      <c r="W25" s="227"/>
      <c r="X25" s="227"/>
      <c r="Y25" s="227"/>
      <c r="Z25" s="227"/>
      <c r="AA25" s="227"/>
      <c r="AB25" s="227"/>
      <c r="AC25" s="227"/>
      <c r="AD25" s="229"/>
      <c r="AE25" s="228"/>
      <c r="AF25" s="227"/>
      <c r="AG25" s="227"/>
      <c r="AH25" s="227"/>
      <c r="AI25" s="227"/>
      <c r="AJ25" s="227"/>
      <c r="AK25" s="227"/>
      <c r="AL25" s="227"/>
      <c r="AM25" s="227"/>
      <c r="AN25" s="227"/>
      <c r="AO25" s="227"/>
      <c r="AP25" s="229"/>
    </row>
    <row r="26" spans="1:42" s="11" customFormat="1" ht="18" customHeight="1" x14ac:dyDescent="0.35">
      <c r="A26" s="158"/>
      <c r="B26" s="232"/>
      <c r="C26" s="233"/>
      <c r="D26" s="48">
        <v>43261</v>
      </c>
      <c r="E26" s="48"/>
      <c r="F26" s="60" t="s">
        <v>1</v>
      </c>
      <c r="G26" s="28"/>
      <c r="H26" s="28"/>
      <c r="I26" s="28"/>
      <c r="J26" s="28"/>
      <c r="K26" s="28">
        <v>0.04</v>
      </c>
      <c r="L26" s="28">
        <v>0.04</v>
      </c>
      <c r="M26" s="28">
        <v>0.01</v>
      </c>
      <c r="N26" s="28">
        <v>0.02</v>
      </c>
      <c r="O26" s="28">
        <v>0.08</v>
      </c>
      <c r="P26" s="28">
        <v>0.15</v>
      </c>
      <c r="Q26" s="28">
        <v>0.35</v>
      </c>
      <c r="R26" s="28">
        <v>0.5</v>
      </c>
      <c r="S26" s="31"/>
      <c r="T26" s="28"/>
      <c r="U26" s="28"/>
      <c r="V26" s="28"/>
      <c r="W26" s="28"/>
      <c r="X26" s="28"/>
      <c r="Y26" s="28"/>
      <c r="Z26" s="28"/>
      <c r="AA26" s="28"/>
      <c r="AB26" s="28"/>
      <c r="AC26" s="28"/>
      <c r="AD26" s="34"/>
      <c r="AE26" s="31"/>
      <c r="AF26" s="28"/>
      <c r="AG26" s="28"/>
      <c r="AH26" s="28"/>
      <c r="AI26" s="28"/>
      <c r="AJ26" s="28"/>
      <c r="AK26" s="28"/>
      <c r="AL26" s="28"/>
      <c r="AM26" s="28"/>
      <c r="AN26" s="28"/>
      <c r="AO26" s="28"/>
      <c r="AP26" s="34"/>
    </row>
    <row r="27" spans="1:42" s="11" customFormat="1" ht="18" customHeight="1" x14ac:dyDescent="0.35">
      <c r="A27" s="159"/>
      <c r="B27" s="196"/>
      <c r="C27" s="234"/>
      <c r="D27" s="61">
        <f>(IF(OR(D26="",D25=""),"-",D26-D25))</f>
        <v>0</v>
      </c>
      <c r="E27" s="61" t="str">
        <f>(IF(OR(E26="",E25=""),"-",E26-E25))</f>
        <v>-</v>
      </c>
      <c r="F27" s="62" t="s">
        <v>14</v>
      </c>
      <c r="G27" s="35" t="str">
        <f>IF(AND(G25="",G26&gt;0),(IF((SUM($G25:G25)&gt;0),G26-1,G26-G25)),(IF(G25="","-",(IF(AND(G25&gt;0,G26="",MAX(F26:$G26)&gt;0),"-",(IF(AND(G25&gt;0,G26="",MAX(F26:$G26)=0),"-",G26-G25)))))))</f>
        <v>-</v>
      </c>
      <c r="H27" s="35" t="str">
        <f>IF(AND(H25="",H26&gt;0),(IF((SUM($G25:H25)&gt;0),H26-1,H26-H25)),(IF(H25="","-",(IF(AND(H25&gt;0,H26="",MAX(G26:$G26)&gt;0),"-",(IF(AND(H25&gt;0,H26="",MAX(G26:$G26)=0),"-",H26-H25)))))))</f>
        <v>-</v>
      </c>
      <c r="I27" s="35" t="str">
        <f>IF(AND(I25="",I26&gt;0),(IF((SUM($G25:I25)&gt;0),I26-1,I26-I25)),(IF(I25="","-",(IF(AND(I25&gt;0,I26="",MAX($G26:H26)&gt;0),"-",(IF(AND(I25&gt;0,I26="",MAX($G26:H26)=0),"-",I26-I25)))))))</f>
        <v>-</v>
      </c>
      <c r="J27" s="35" t="str">
        <f>IF(AND(J25="",J26&gt;0),(IF((SUM($G25:J25)&gt;0),J26-1,J26-J25)),(IF(J25="","-",(IF(AND(J25&gt;0,J26="",MAX($G26:I26)&gt;0),"-",(IF(AND(J25&gt;0,J26="",MAX($G26:I26)=0),"-",J26-J25)))))))</f>
        <v>-</v>
      </c>
      <c r="K27" s="35">
        <f>IF(AND(K25="",K26&gt;0),(IF((SUM($G25:K25)&gt;0),K26-1,K26-K25)),(IF(K25="","-",(IF(AND(K25&gt;0,K26="",MAX($G26:J26)&gt;0),"-",(IF(AND(K25&gt;0,K26="",MAX($G26:J26)=0),"-",K26-K25)))))))</f>
        <v>-1.0000000000000002E-2</v>
      </c>
      <c r="L27" s="35">
        <f>IF(AND(L25="",L26&gt;0),(IF((SUM($G25:L25)&gt;0),L26-1,L26-L25)),(IF(L25="","-",(IF(AND(L25&gt;0,L26="",MAX($G26:K26)&gt;0),"-",(IF(AND(L25&gt;0,L26="",MAX($G26:K26)=0),"-",L26-L25)))))))</f>
        <v>-1.0000000000000002E-2</v>
      </c>
      <c r="M27" s="35">
        <f>IF(AND(M25="",M26&gt;0),(IF((SUM($G25:M25)&gt;0),M26-1,M26-M25)),(IF(M25="","-",(IF(AND(M25&gt;0,M26="",MAX($G26:L26)&gt;0),"-",(IF(AND(M25&gt;0,M26="",MAX($G26:L26)=0),"-",M26-M25)))))))</f>
        <v>-0.04</v>
      </c>
      <c r="N27" s="35">
        <f>IF(AND(N25="",N26&gt;0),(IF((SUM($G25:N25)&gt;0),N26-1,N26-N25)),(IF(N25="","-",(IF(AND(N25&gt;0,N26="",MAX($G26:M26)&gt;0),"-",(IF(AND(N25&gt;0,N26="",MAX($G26:M26)=0),"-",N26-N25)))))))</f>
        <v>-0.08</v>
      </c>
      <c r="O27" s="35">
        <f>IF(AND(O25="",O26&gt;0),(IF((SUM($G25:O25)&gt;0),O26-1,O26-O25)),(IF(O25="","-",(IF(AND(O25&gt;0,O26="",MAX($G26:N26)&gt;0),"-",(IF(AND(O25&gt;0,O26="",MAX($G26:N26)=0),"-",O26-O25)))))))</f>
        <v>-0.21999999999999997</v>
      </c>
      <c r="P27" s="35">
        <f>IF(AND(P25="",P26&gt;0),(IF((SUM($G25:P25)&gt;0),P26-1,P26-P25)),(IF(P25="","-",(IF(AND(P25&gt;0,P26="",MAX($G26:O26)&gt;0),"-",(IF(AND(P25&gt;0,P26="",MAX($G26:O26)=0),"-",P26-P25)))))))</f>
        <v>-0.35</v>
      </c>
      <c r="Q27" s="35">
        <f>IF(AND(Q25="",Q26&gt;0),(IF((SUM($G25:Q25)&gt;0),Q26-1,Q26-Q25)),(IF(Q25="","-",(IF(AND(Q25&gt;0,Q26="",MAX($G26:P26)&gt;0),"-",(IF(AND(Q25&gt;0,Q26="",MAX($G26:P26)=0),"-",Q26-Q25)))))))</f>
        <v>-0.35</v>
      </c>
      <c r="R27" s="37">
        <f>IF(AND(R25="",R26&gt;0),(IF((SUM($G25:R25)&gt;0),R26-1,R26-R25)),(IF(R25="","-",(IF(AND(R25&gt;0,R26="",MAX($G26:Q26)&gt;0),"-",(IF(AND(R25&gt;0,R26="",MAX($G26:Q26)=0),"-",R26-R25)))))))</f>
        <v>-0.35</v>
      </c>
      <c r="S27" s="35" t="str">
        <f>IF(AND(S25="",S26&gt;0),(IF((SUM($G25:S25)&gt;0),S26-1,S26-S25)),(IF(S25="","-",(IF(AND(S25&gt;0,S26="",MAX($G26:R26)&gt;0),"-",(IF(AND(S25&gt;0,S26="",MAX($G26:R26)=0),"-",S26-S25)))))))</f>
        <v>-</v>
      </c>
      <c r="T27" s="35" t="str">
        <f>IF(AND(T25="",T26&gt;0),(IF((SUM($G25:T25)&gt;0),T26-1,T26-T25)),(IF(T25="","-",(IF(AND(T25&gt;0,T26="",MAX($G26:S26)&gt;0),"-",(IF(AND(T25&gt;0,T26="",MAX($G26:S26)=0),"-",T26-T25)))))))</f>
        <v>-</v>
      </c>
      <c r="U27" s="35" t="str">
        <f>IF(AND(U25="",U26&gt;0),(IF((SUM($G25:U25)&gt;0),U26-1,U26-U25)),(IF(U25="","-",(IF(AND(U25&gt;0,U26="",MAX($G26:T26)&gt;0),"-",(IF(AND(U25&gt;0,U26="",MAX($G26:T26)=0),"-",U26-U25)))))))</f>
        <v>-</v>
      </c>
      <c r="V27" s="35" t="str">
        <f>IF(AND(V25="",V26&gt;0),(IF((SUM($G25:V25)&gt;0),V26-1,V26-V25)),(IF(V25="","-",(IF(AND(V25&gt;0,V26="",MAX($G26:U26)&gt;0),"-",(IF(AND(V25&gt;0,V26="",MAX($G26:U26)=0),"-",V26-V25)))))))</f>
        <v>-</v>
      </c>
      <c r="W27" s="35" t="str">
        <f>IF(AND(W25="",W26&gt;0),(IF((SUM($G25:W25)&gt;0),W26-1,W26-W25)),(IF(W25="","-",(IF(AND(W25&gt;0,W26="",MAX($G26:V26)&gt;0),"-",(IF(AND(W25&gt;0,W26="",MAX($G26:V26)=0),"-",W26-W25)))))))</f>
        <v>-</v>
      </c>
      <c r="X27" s="35" t="str">
        <f>IF(AND(X25="",X26&gt;0),(IF((SUM($G25:X25)&gt;0),X26-1,X26-X25)),(IF(X25="","-",(IF(AND(X25&gt;0,X26="",MAX($G26:W26)&gt;0),"-",(IF(AND(X25&gt;0,X26="",MAX($G26:W26)=0),"-",X26-X25)))))))</f>
        <v>-</v>
      </c>
      <c r="Y27" s="35" t="str">
        <f>IF(AND(Y25="",Y26&gt;0),(IF((SUM($G25:Y25)&gt;0),Y26-1,Y26-Y25)),(IF(Y25="","-",(IF(AND(Y25&gt;0,Y26="",MAX($G26:X26)&gt;0),"-",(IF(AND(Y25&gt;0,Y26="",MAX($G26:X26)=0),"-",Y26-Y25)))))))</f>
        <v>-</v>
      </c>
      <c r="Z27" s="35" t="str">
        <f>IF(AND(Z25="",Z26&gt;0),(IF((SUM($G25:Z25)&gt;0),Z26-1,Z26-Z25)),(IF(Z25="","-",(IF(AND(Z25&gt;0,Z26="",MAX($G26:Y26)&gt;0),"-",(IF(AND(Z25&gt;0,Z26="",MAX($G26:Y26)=0),"-",Z26-Z25)))))))</f>
        <v>-</v>
      </c>
      <c r="AA27" s="35" t="str">
        <f>IF(AND(AA25="",AA26&gt;0),(IF((SUM($G25:AA25)&gt;0),AA26-1,AA26-AA25)),(IF(AA25="","-",(IF(AND(AA25&gt;0,AA26="",MAX($G26:Z26)&gt;0),"-",(IF(AND(AA25&gt;0,AA26="",MAX($G26:Z26)=0),"-",AA26-AA25)))))))</f>
        <v>-</v>
      </c>
      <c r="AB27" s="35" t="str">
        <f>IF(AND(AB25="",AB26&gt;0),(IF((SUM($G25:AB25)&gt;0),AB26-1,AB26-AB25)),(IF(AB25="","-",(IF(AND(AB25&gt;0,AB26="",MAX($G26:AA26)&gt;0),"-",(IF(AND(AB25&gt;0,AB26="",MAX($G26:AA26)=0),"-",AB26-AB25)))))))</f>
        <v>-</v>
      </c>
      <c r="AC27" s="35" t="str">
        <f>IF(AND(AC25="",AC26&gt;0),(IF((SUM($G25:AC25)&gt;0),AC26-1,AC26-AC25)),(IF(AC25="","-",(IF(AND(AC25&gt;0,AC26="",MAX($G26:AB26)&gt;0),"-",(IF(AND(AC25&gt;0,AC26="",MAX($G26:AB26)=0),"-",AC26-AC25)))))))</f>
        <v>-</v>
      </c>
      <c r="AD27" s="37" t="str">
        <f>IF(AND(AD25="",AD26&gt;0),(IF((SUM($G25:AD25)&gt;0),AD26-1,AD26-AD25)),(IF(AD25="","-",(IF(AND(AD25&gt;0,AD26="",MAX($G26:AC26)&gt;0),"-",(IF(AND(AD25&gt;0,AD26="",MAX($G26:AC26)=0),"-",AD26-AD25)))))))</f>
        <v>-</v>
      </c>
      <c r="AE27" s="35" t="str">
        <f>IF(AND(AE25="",AE26&gt;0),(IF((SUM($G25:AE25)&gt;0),AE26-1,AE26-AE25)),(IF(AE25="","-",(IF(AND(AE25&gt;0,AE26="",MAX($G26:AD26)&gt;0),"-",(IF(AND(AE25&gt;0,AE26="",MAX($G26:AD26)=0),"-",AE26-AE25)))))))</f>
        <v>-</v>
      </c>
      <c r="AF27" s="35" t="str">
        <f>IF(AND(AF25="",AF26&gt;0),(IF((SUM($G25:AF25)&gt;0),AF26-1,AF26-AF25)),(IF(AF25="","-",(IF(AND(AF25&gt;0,AF26="",MAX($G26:AE26)&gt;0),"-",(IF(AND(AF25&gt;0,AF26="",MAX($G26:AE26)=0),"-",AF26-AF25)))))))</f>
        <v>-</v>
      </c>
      <c r="AG27" s="35" t="str">
        <f>IF(AND(AG25="",AG26&gt;0),(IF((SUM($G25:AG25)&gt;0),AG26-1,AG26-AG25)),(IF(AG25="","-",(IF(AND(AG25&gt;0,AG26="",MAX($G26:AF26)&gt;0),"-",(IF(AND(AG25&gt;0,AG26="",MAX($G26:AF26)=0),"-",AG26-AG25)))))))</f>
        <v>-</v>
      </c>
      <c r="AH27" s="35" t="str">
        <f>IF(AND(AH25="",AH26&gt;0),(IF((SUM($G25:AH25)&gt;0),AH26-1,AH26-AH25)),(IF(AH25="","-",(IF(AND(AH25&gt;0,AH26="",MAX($G26:AG26)&gt;0),"-",(IF(AND(AH25&gt;0,AH26="",MAX($G26:AG26)=0),"-",AH26-AH25)))))))</f>
        <v>-</v>
      </c>
      <c r="AI27" s="35" t="str">
        <f>IF(AND(AI25="",AI26&gt;0),(IF((SUM($G25:AI25)&gt;0),AI26-1,AI26-AI25)),(IF(AI25="","-",(IF(AND(AI25&gt;0,AI26="",MAX($G26:AH26)&gt;0),"-",(IF(AND(AI25&gt;0,AI26="",MAX($G26:AH26)=0),"-",AI26-AI25)))))))</f>
        <v>-</v>
      </c>
      <c r="AJ27" s="35" t="str">
        <f>IF(AND(AJ25="",AJ26&gt;0),(IF((SUM($G25:AJ25)&gt;0),AJ26-1,AJ26-AJ25)),(IF(AJ25="","-",(IF(AND(AJ25&gt;0,AJ26="",MAX($G26:AI26)&gt;0),"-",(IF(AND(AJ25&gt;0,AJ26="",MAX($G26:AI26)=0),"-",AJ26-AJ25)))))))</f>
        <v>-</v>
      </c>
      <c r="AK27" s="35" t="str">
        <f>IF(AND(AK25="",AK26&gt;0),(IF((SUM($G25:AK25)&gt;0),AK26-1,AK26-AK25)),(IF(AK25="","-",(IF(AND(AK25&gt;0,AK26="",MAX($G26:AJ26)&gt;0),"-",(IF(AND(AK25&gt;0,AK26="",MAX($G26:AJ26)=0),"-",AK26-AK25)))))))</f>
        <v>-</v>
      </c>
      <c r="AL27" s="35" t="str">
        <f>IF(AND(AL25="",AL26&gt;0),(IF((SUM($G25:AL25)&gt;0),AL26-1,AL26-AL25)),(IF(AL25="","-",(IF(AND(AL25&gt;0,AL26="",MAX($G26:AK26)&gt;0),"-",(IF(AND(AL25&gt;0,AL26="",MAX($G26:AK26)=0),"-",AL26-AL25)))))))</f>
        <v>-</v>
      </c>
      <c r="AM27" s="35" t="str">
        <f>IF(AND(AM25="",AM26&gt;0),(IF((SUM($G25:AM25)&gt;0),AM26-1,AM26-AM25)),(IF(AM25="","-",(IF(AND(AM25&gt;0,AM26="",MAX($G26:AL26)&gt;0),"-",(IF(AND(AM25&gt;0,AM26="",MAX($G26:AL26)=0),"-",AM26-AM25)))))))</f>
        <v>-</v>
      </c>
      <c r="AN27" s="35" t="str">
        <f>IF(AND(AN25="",AN26&gt;0),(IF((SUM($G25:AN25)&gt;0),AN26-1,AN26-AN25)),(IF(AN25="","-",(IF(AND(AN25&gt;0,AN26="",MAX($G26:AM26)&gt;0),"-",(IF(AND(AN25&gt;0,AN26="",MAX($G26:AM26)=0),"-",AN26-AN25)))))))</f>
        <v>-</v>
      </c>
      <c r="AO27" s="35" t="str">
        <f>IF(AND(AO25="",AO26&gt;0),(IF((SUM($G25:AO25)&gt;0),AO26-1,AO26-AO25)),(IF(AO25="","-",(IF(AND(AO25&gt;0,AO26="",MAX($G26:AN26)&gt;0),"-",(IF(AND(AO25&gt;0,AO26="",MAX($G26:AN26)=0),"-",AO26-AO25)))))))</f>
        <v>-</v>
      </c>
      <c r="AP27" s="37" t="str">
        <f>IF(AND(AP25="",AP26&gt;0),(IF((SUM($G25:AP25)&gt;0),AP26-1,AP26-AP25)),(IF(AP25="","-",(IF(AND(AP25&gt;0,AP26="",MAX($G26:AO26)&gt;0),"-",(IF(AND(AP25&gt;0,AP26="",MAX($G26:AO26)=0),"-",AP26-AP25)))))))</f>
        <v>-</v>
      </c>
    </row>
    <row r="28" spans="1:42" s="11" customFormat="1" ht="18" customHeight="1" x14ac:dyDescent="0.35">
      <c r="A28" s="157">
        <v>4</v>
      </c>
      <c r="B28" s="195" t="s">
        <v>107</v>
      </c>
      <c r="C28" s="231">
        <v>0.05</v>
      </c>
      <c r="D28" s="235">
        <v>43261</v>
      </c>
      <c r="E28" s="235">
        <v>43465</v>
      </c>
      <c r="F28" s="59" t="s">
        <v>5</v>
      </c>
      <c r="G28" s="227"/>
      <c r="H28" s="227"/>
      <c r="I28" s="227"/>
      <c r="J28" s="227"/>
      <c r="K28" s="227"/>
      <c r="L28" s="227">
        <v>0.05</v>
      </c>
      <c r="M28" s="227">
        <v>0.05</v>
      </c>
      <c r="N28" s="28">
        <v>0.3</v>
      </c>
      <c r="O28" s="227">
        <v>0.5</v>
      </c>
      <c r="P28" s="227">
        <v>0.75</v>
      </c>
      <c r="Q28" s="227">
        <v>0.95</v>
      </c>
      <c r="R28" s="227">
        <v>0.99</v>
      </c>
      <c r="S28" s="228">
        <v>1</v>
      </c>
      <c r="T28" s="227"/>
      <c r="U28" s="227"/>
      <c r="V28" s="227"/>
      <c r="W28" s="227"/>
      <c r="X28" s="227"/>
      <c r="Y28" s="227"/>
      <c r="Z28" s="227"/>
      <c r="AA28" s="227"/>
      <c r="AB28" s="227"/>
      <c r="AC28" s="227"/>
      <c r="AD28" s="229"/>
      <c r="AE28" s="228"/>
      <c r="AF28" s="227"/>
      <c r="AG28" s="227"/>
      <c r="AH28" s="227"/>
      <c r="AI28" s="227"/>
      <c r="AJ28" s="227"/>
      <c r="AK28" s="227"/>
      <c r="AL28" s="227"/>
      <c r="AM28" s="227"/>
      <c r="AN28" s="227"/>
      <c r="AO28" s="227"/>
      <c r="AP28" s="229"/>
    </row>
    <row r="29" spans="1:42" s="11" customFormat="1" ht="18" customHeight="1" x14ac:dyDescent="0.35">
      <c r="A29" s="158"/>
      <c r="B29" s="232"/>
      <c r="C29" s="233"/>
      <c r="D29" s="48">
        <v>43261</v>
      </c>
      <c r="E29" s="48"/>
      <c r="F29" s="60" t="s">
        <v>1</v>
      </c>
      <c r="G29" s="28"/>
      <c r="H29" s="28"/>
      <c r="I29" s="28"/>
      <c r="J29" s="28"/>
      <c r="K29" s="28"/>
      <c r="L29" s="28">
        <v>0.02</v>
      </c>
      <c r="M29" s="28">
        <v>0.01</v>
      </c>
      <c r="N29" s="28">
        <v>0.2</v>
      </c>
      <c r="O29" s="28">
        <v>0.3</v>
      </c>
      <c r="P29" s="28">
        <v>0.75</v>
      </c>
      <c r="Q29" s="28">
        <v>0.95</v>
      </c>
      <c r="R29" s="28">
        <v>0.99</v>
      </c>
      <c r="S29" s="31"/>
      <c r="T29" s="28"/>
      <c r="U29" s="28"/>
      <c r="V29" s="28"/>
      <c r="W29" s="28"/>
      <c r="X29" s="28"/>
      <c r="Y29" s="28"/>
      <c r="Z29" s="28"/>
      <c r="AA29" s="28"/>
      <c r="AB29" s="28"/>
      <c r="AC29" s="28"/>
      <c r="AD29" s="34"/>
      <c r="AE29" s="31"/>
      <c r="AF29" s="28"/>
      <c r="AG29" s="28"/>
      <c r="AH29" s="28"/>
      <c r="AI29" s="28"/>
      <c r="AJ29" s="28"/>
      <c r="AK29" s="28"/>
      <c r="AL29" s="28"/>
      <c r="AM29" s="28"/>
      <c r="AN29" s="28"/>
      <c r="AO29" s="28"/>
      <c r="AP29" s="34"/>
    </row>
    <row r="30" spans="1:42" s="11" customFormat="1" ht="18" customHeight="1" x14ac:dyDescent="0.35">
      <c r="A30" s="159"/>
      <c r="B30" s="196"/>
      <c r="C30" s="234"/>
      <c r="D30" s="61">
        <f>(IF(OR(D29="",D28=""),"-",D29-D28))</f>
        <v>0</v>
      </c>
      <c r="E30" s="61" t="str">
        <f>(IF(OR(E29="",E28=""),"-",E29-E28))</f>
        <v>-</v>
      </c>
      <c r="F30" s="62" t="s">
        <v>14</v>
      </c>
      <c r="G30" s="35" t="str">
        <f>IF(AND(G28="",G29&gt;0),(IF((SUM($G28:G28)&gt;0),G29-1,G29-G28)),(IF(G28="","-",(IF(AND(G28&gt;0,G29="",MAX(F29:$G29)&gt;0),"-",(IF(AND(G28&gt;0,G29="",MAX(F29:$G29)=0),"-",G29-G28)))))))</f>
        <v>-</v>
      </c>
      <c r="H30" s="35" t="str">
        <f>IF(AND(H28="",H29&gt;0),(IF((SUM($G28:H28)&gt;0),H29-1,H29-H28)),(IF(H28="","-",(IF(AND(H28&gt;0,H29="",MAX(G29:$G29)&gt;0),"-",(IF(AND(H28&gt;0,H29="",MAX(G29:$G29)=0),"-",H29-H28)))))))</f>
        <v>-</v>
      </c>
      <c r="I30" s="35" t="str">
        <f>IF(AND(I28="",I29&gt;0),(IF((SUM($G28:I28)&gt;0),I29-1,I29-I28)),(IF(I28="","-",(IF(AND(I28&gt;0,I29="",MAX($G29:H29)&gt;0),"-",(IF(AND(I28&gt;0,I29="",MAX($G29:H29)=0),"-",I29-I28)))))))</f>
        <v>-</v>
      </c>
      <c r="J30" s="35" t="str">
        <f>IF(AND(J28="",J29&gt;0),(IF((SUM($G28:J28)&gt;0),J29-1,J29-J28)),(IF(J28="","-",(IF(AND(J28&gt;0,J29="",MAX($G29:I29)&gt;0),"-",(IF(AND(J28&gt;0,J29="",MAX($G29:I29)=0),"-",J29-J28)))))))</f>
        <v>-</v>
      </c>
      <c r="K30" s="35" t="str">
        <f>IF(AND(K28="",K29&gt;0),(IF((SUM($G28:K28)&gt;0),K29-1,K29-K28)),(IF(K28="","-",(IF(AND(K28&gt;0,K29="",MAX($G29:J29)&gt;0),"-",(IF(AND(K28&gt;0,K29="",MAX($G29:J29)=0),"-",K29-K28)))))))</f>
        <v>-</v>
      </c>
      <c r="L30" s="35">
        <f>IF(AND(L28="",L29&gt;0),(IF((SUM($G28:L28)&gt;0),L29-1,L29-L28)),(IF(L28="","-",(IF(AND(L28&gt;0,L29="",MAX($G29:K29)&gt;0),"-",(IF(AND(L28&gt;0,L29="",MAX($G29:K29)=0),"-",L29-L28)))))))</f>
        <v>-3.0000000000000002E-2</v>
      </c>
      <c r="M30" s="35">
        <f>IF(AND(M28="",M29&gt;0),(IF((SUM($G28:M28)&gt;0),M29-1,M29-M28)),(IF(M28="","-",(IF(AND(M28&gt;0,M29="",MAX($G29:L29)&gt;0),"-",(IF(AND(M28&gt;0,M29="",MAX($G29:L29)=0),"-",M29-M28)))))))</f>
        <v>-0.04</v>
      </c>
      <c r="N30" s="35">
        <f>IF(AND(N28="",N29&gt;0),(IF((SUM($G28:N28)&gt;0),N29-1,N29-N28)),(IF(N28="","-",(IF(AND(N28&gt;0,N29="",MAX($G29:M29)&gt;0),"-",(IF(AND(N28&gt;0,N29="",MAX($G29:M29)=0),"-",N29-N28)))))))</f>
        <v>-9.9999999999999978E-2</v>
      </c>
      <c r="O30" s="35">
        <f>IF(AND(O28="",O29&gt;0),(IF((SUM($G28:O28)&gt;0),O29-1,O29-O28)),(IF(O28="","-",(IF(AND(O28&gt;0,O29="",MAX($G29:N29)&gt;0),"-",(IF(AND(O28&gt;0,O29="",MAX($G29:N29)=0),"-",O29-O28)))))))</f>
        <v>-0.2</v>
      </c>
      <c r="P30" s="35">
        <f>IF(AND(P28="",P29&gt;0),(IF((SUM($G28:P28)&gt;0),P29-1,P29-P28)),(IF(P28="","-",(IF(AND(P28&gt;0,P29="",MAX($G29:O29)&gt;0),"-",(IF(AND(P28&gt;0,P29="",MAX($G29:O29)=0),"-",P29-P28)))))))</f>
        <v>0</v>
      </c>
      <c r="Q30" s="35">
        <f>IF(AND(Q28="",Q29&gt;0),(IF((SUM($G28:Q28)&gt;0),Q29-1,Q29-Q28)),(IF(Q28="","-",(IF(AND(Q28&gt;0,Q29="",MAX($G29:P29)&gt;0),"-",(IF(AND(Q28&gt;0,Q29="",MAX($G29:P29)=0),"-",Q29-Q28)))))))</f>
        <v>0</v>
      </c>
      <c r="R30" s="37">
        <f>IF(AND(R28="",R29&gt;0),(IF((SUM($G28:R28)&gt;0),R29-1,R29-R28)),(IF(R28="","-",(IF(AND(R28&gt;0,R29="",MAX($G29:Q29)&gt;0),"-",(IF(AND(R28&gt;0,R29="",MAX($G29:Q29)=0),"-",R29-R28)))))))</f>
        <v>0</v>
      </c>
      <c r="S30" s="35" t="str">
        <f>IF(AND(S28="",S29&gt;0),(IF((SUM($G28:S28)&gt;0),S29-1,S29-S28)),(IF(S28="","-",(IF(AND(S28&gt;0,S29="",MAX($G29:R29)&gt;0),"-",(IF(AND(S28&gt;0,S29="",MAX($G29:R29)=0),"-",S29-S28)))))))</f>
        <v>-</v>
      </c>
      <c r="T30" s="35" t="str">
        <f>IF(AND(T28="",T29&gt;0),(IF((SUM($G28:T28)&gt;0),T29-1,T29-T28)),(IF(T28="","-",(IF(AND(T28&gt;0,T29="",MAX($G29:S29)&gt;0),"-",(IF(AND(T28&gt;0,T29="",MAX($G29:S29)=0),"-",T29-T28)))))))</f>
        <v>-</v>
      </c>
      <c r="U30" s="35" t="str">
        <f>IF(AND(U28="",U29&gt;0),(IF((SUM($G28:U28)&gt;0),U29-1,U29-U28)),(IF(U28="","-",(IF(AND(U28&gt;0,U29="",MAX($G29:T29)&gt;0),"-",(IF(AND(U28&gt;0,U29="",MAX($G29:T29)=0),"-",U29-U28)))))))</f>
        <v>-</v>
      </c>
      <c r="V30" s="35" t="str">
        <f>IF(AND(V28="",V29&gt;0),(IF((SUM($G28:V28)&gt;0),V29-1,V29-V28)),(IF(V28="","-",(IF(AND(V28&gt;0,V29="",MAX($G29:U29)&gt;0),"-",(IF(AND(V28&gt;0,V29="",MAX($G29:U29)=0),"-",V29-V28)))))))</f>
        <v>-</v>
      </c>
      <c r="W30" s="35" t="str">
        <f>IF(AND(W28="",W29&gt;0),(IF((SUM($G28:W28)&gt;0),W29-1,W29-W28)),(IF(W28="","-",(IF(AND(W28&gt;0,W29="",MAX($G29:V29)&gt;0),"-",(IF(AND(W28&gt;0,W29="",MAX($G29:V29)=0),"-",W29-W28)))))))</f>
        <v>-</v>
      </c>
      <c r="X30" s="35" t="str">
        <f>IF(AND(X28="",X29&gt;0),(IF((SUM($G28:X28)&gt;0),X29-1,X29-X28)),(IF(X28="","-",(IF(AND(X28&gt;0,X29="",MAX($G29:W29)&gt;0),"-",(IF(AND(X28&gt;0,X29="",MAX($G29:W29)=0),"-",X29-X28)))))))</f>
        <v>-</v>
      </c>
      <c r="Y30" s="35" t="str">
        <f>IF(AND(Y28="",Y29&gt;0),(IF((SUM($G28:Y28)&gt;0),Y29-1,Y29-Y28)),(IF(Y28="","-",(IF(AND(Y28&gt;0,Y29="",MAX($G29:X29)&gt;0),"-",(IF(AND(Y28&gt;0,Y29="",MAX($G29:X29)=0),"-",Y29-Y28)))))))</f>
        <v>-</v>
      </c>
      <c r="Z30" s="35" t="str">
        <f>IF(AND(Z28="",Z29&gt;0),(IF((SUM($G28:Z28)&gt;0),Z29-1,Z29-Z28)),(IF(Z28="","-",(IF(AND(Z28&gt;0,Z29="",MAX($G29:Y29)&gt;0),"-",(IF(AND(Z28&gt;0,Z29="",MAX($G29:Y29)=0),"-",Z29-Z28)))))))</f>
        <v>-</v>
      </c>
      <c r="AA30" s="35" t="str">
        <f>IF(AND(AA28="",AA29&gt;0),(IF((SUM($G28:AA28)&gt;0),AA29-1,AA29-AA28)),(IF(AA28="","-",(IF(AND(AA28&gt;0,AA29="",MAX($G29:Z29)&gt;0),"-",(IF(AND(AA28&gt;0,AA29="",MAX($G29:Z29)=0),"-",AA29-AA28)))))))</f>
        <v>-</v>
      </c>
      <c r="AB30" s="35" t="str">
        <f>IF(AND(AB28="",AB29&gt;0),(IF((SUM($G28:AB28)&gt;0),AB29-1,AB29-AB28)),(IF(AB28="","-",(IF(AND(AB28&gt;0,AB29="",MAX($G29:AA29)&gt;0),"-",(IF(AND(AB28&gt;0,AB29="",MAX($G29:AA29)=0),"-",AB29-AB28)))))))</f>
        <v>-</v>
      </c>
      <c r="AC30" s="35" t="str">
        <f>IF(AND(AC28="",AC29&gt;0),(IF((SUM($G28:AC28)&gt;0),AC29-1,AC29-AC28)),(IF(AC28="","-",(IF(AND(AC28&gt;0,AC29="",MAX($G29:AB29)&gt;0),"-",(IF(AND(AC28&gt;0,AC29="",MAX($G29:AB29)=0),"-",AC29-AC28)))))))</f>
        <v>-</v>
      </c>
      <c r="AD30" s="37" t="str">
        <f>IF(AND(AD28="",AD29&gt;0),(IF((SUM($G28:AD28)&gt;0),AD29-1,AD29-AD28)),(IF(AD28="","-",(IF(AND(AD28&gt;0,AD29="",MAX($G29:AC29)&gt;0),"-",(IF(AND(AD28&gt;0,AD29="",MAX($G29:AC29)=0),"-",AD29-AD28)))))))</f>
        <v>-</v>
      </c>
      <c r="AE30" s="35" t="str">
        <f>IF(AND(AE28="",AE29&gt;0),(IF((SUM($G28:AE28)&gt;0),AE29-1,AE29-AE28)),(IF(AE28="","-",(IF(AND(AE28&gt;0,AE29="",MAX($G29:AD29)&gt;0),"-",(IF(AND(AE28&gt;0,AE29="",MAX($G29:AD29)=0),"-",AE29-AE28)))))))</f>
        <v>-</v>
      </c>
      <c r="AF30" s="35" t="str">
        <f>IF(AND(AF28="",AF29&gt;0),(IF((SUM($G28:AF28)&gt;0),AF29-1,AF29-AF28)),(IF(AF28="","-",(IF(AND(AF28&gt;0,AF29="",MAX($G29:AE29)&gt;0),"-",(IF(AND(AF28&gt;0,AF29="",MAX($G29:AE29)=0),"-",AF29-AF28)))))))</f>
        <v>-</v>
      </c>
      <c r="AG30" s="35" t="str">
        <f>IF(AND(AG28="",AG29&gt;0),(IF((SUM($G28:AG28)&gt;0),AG29-1,AG29-AG28)),(IF(AG28="","-",(IF(AND(AG28&gt;0,AG29="",MAX($G29:AF29)&gt;0),"-",(IF(AND(AG28&gt;0,AG29="",MAX($G29:AF29)=0),"-",AG29-AG28)))))))</f>
        <v>-</v>
      </c>
      <c r="AH30" s="35" t="str">
        <f>IF(AND(AH28="",AH29&gt;0),(IF((SUM($G28:AH28)&gt;0),AH29-1,AH29-AH28)),(IF(AH28="","-",(IF(AND(AH28&gt;0,AH29="",MAX($G29:AG29)&gt;0),"-",(IF(AND(AH28&gt;0,AH29="",MAX($G29:AG29)=0),"-",AH29-AH28)))))))</f>
        <v>-</v>
      </c>
      <c r="AI30" s="35" t="str">
        <f>IF(AND(AI28="",AI29&gt;0),(IF((SUM($G28:AI28)&gt;0),AI29-1,AI29-AI28)),(IF(AI28="","-",(IF(AND(AI28&gt;0,AI29="",MAX($G29:AH29)&gt;0),"-",(IF(AND(AI28&gt;0,AI29="",MAX($G29:AH29)=0),"-",AI29-AI28)))))))</f>
        <v>-</v>
      </c>
      <c r="AJ30" s="35" t="str">
        <f>IF(AND(AJ28="",AJ29&gt;0),(IF((SUM($G28:AJ28)&gt;0),AJ29-1,AJ29-AJ28)),(IF(AJ28="","-",(IF(AND(AJ28&gt;0,AJ29="",MAX($G29:AI29)&gt;0),"-",(IF(AND(AJ28&gt;0,AJ29="",MAX($G29:AI29)=0),"-",AJ29-AJ28)))))))</f>
        <v>-</v>
      </c>
      <c r="AK30" s="35" t="str">
        <f>IF(AND(AK28="",AK29&gt;0),(IF((SUM($G28:AK28)&gt;0),AK29-1,AK29-AK28)),(IF(AK28="","-",(IF(AND(AK28&gt;0,AK29="",MAX($G29:AJ29)&gt;0),"-",(IF(AND(AK28&gt;0,AK29="",MAX($G29:AJ29)=0),"-",AK29-AK28)))))))</f>
        <v>-</v>
      </c>
      <c r="AL30" s="35" t="str">
        <f>IF(AND(AL28="",AL29&gt;0),(IF((SUM($G28:AL28)&gt;0),AL29-1,AL29-AL28)),(IF(AL28="","-",(IF(AND(AL28&gt;0,AL29="",MAX($G29:AK29)&gt;0),"-",(IF(AND(AL28&gt;0,AL29="",MAX($G29:AK29)=0),"-",AL29-AL28)))))))</f>
        <v>-</v>
      </c>
      <c r="AM30" s="35" t="str">
        <f>IF(AND(AM28="",AM29&gt;0),(IF((SUM($G28:AM28)&gt;0),AM29-1,AM29-AM28)),(IF(AM28="","-",(IF(AND(AM28&gt;0,AM29="",MAX($G29:AL29)&gt;0),"-",(IF(AND(AM28&gt;0,AM29="",MAX($G29:AL29)=0),"-",AM29-AM28)))))))</f>
        <v>-</v>
      </c>
      <c r="AN30" s="35" t="str">
        <f>IF(AND(AN28="",AN29&gt;0),(IF((SUM($G28:AN28)&gt;0),AN29-1,AN29-AN28)),(IF(AN28="","-",(IF(AND(AN28&gt;0,AN29="",MAX($G29:AM29)&gt;0),"-",(IF(AND(AN28&gt;0,AN29="",MAX($G29:AM29)=0),"-",AN29-AN28)))))))</f>
        <v>-</v>
      </c>
      <c r="AO30" s="35" t="str">
        <f>IF(AND(AO28="",AO29&gt;0),(IF((SUM($G28:AO28)&gt;0),AO29-1,AO29-AO28)),(IF(AO28="","-",(IF(AND(AO28&gt;0,AO29="",MAX($G29:AN29)&gt;0),"-",(IF(AND(AO28&gt;0,AO29="",MAX($G29:AN29)=0),"-",AO29-AO28)))))))</f>
        <v>-</v>
      </c>
      <c r="AP30" s="37" t="str">
        <f>IF(AND(AP28="",AP29&gt;0),(IF((SUM($G28:AP28)&gt;0),AP29-1,AP29-AP28)),(IF(AP28="","-",(IF(AND(AP28&gt;0,AP29="",MAX($G29:AO29)&gt;0),"-",(IF(AND(AP28&gt;0,AP29="",MAX($G29:AO29)=0),"-",AP29-AP28)))))))</f>
        <v>-</v>
      </c>
    </row>
    <row r="31" spans="1:42" s="11" customFormat="1" ht="18" customHeight="1" x14ac:dyDescent="0.35">
      <c r="A31" s="157">
        <v>5</v>
      </c>
      <c r="B31" s="195" t="s">
        <v>108</v>
      </c>
      <c r="C31" s="231">
        <v>0.2</v>
      </c>
      <c r="D31" s="235">
        <v>43261</v>
      </c>
      <c r="E31" s="235">
        <v>43500</v>
      </c>
      <c r="F31" s="59" t="s">
        <v>5</v>
      </c>
      <c r="G31" s="227"/>
      <c r="H31" s="227"/>
      <c r="I31" s="227"/>
      <c r="J31" s="227"/>
      <c r="K31" s="227"/>
      <c r="L31" s="227"/>
      <c r="M31" s="227">
        <v>0.05</v>
      </c>
      <c r="N31" s="28">
        <v>0.1</v>
      </c>
      <c r="O31" s="227">
        <v>0.3</v>
      </c>
      <c r="P31" s="227">
        <v>0.5</v>
      </c>
      <c r="Q31" s="227">
        <v>0.6</v>
      </c>
      <c r="R31" s="227">
        <v>0.75</v>
      </c>
      <c r="S31" s="228">
        <v>0.8</v>
      </c>
      <c r="T31" s="227">
        <v>0.9</v>
      </c>
      <c r="U31" s="227">
        <v>1</v>
      </c>
      <c r="V31" s="227"/>
      <c r="W31" s="227"/>
      <c r="X31" s="227"/>
      <c r="Y31" s="227"/>
      <c r="Z31" s="227"/>
      <c r="AA31" s="227"/>
      <c r="AB31" s="227"/>
      <c r="AC31" s="227"/>
      <c r="AD31" s="229"/>
      <c r="AE31" s="228"/>
      <c r="AF31" s="227"/>
      <c r="AG31" s="227"/>
      <c r="AH31" s="227"/>
      <c r="AI31" s="227"/>
      <c r="AJ31" s="227"/>
      <c r="AK31" s="227"/>
      <c r="AL31" s="227"/>
      <c r="AM31" s="227"/>
      <c r="AN31" s="227"/>
      <c r="AO31" s="227"/>
      <c r="AP31" s="229"/>
    </row>
    <row r="32" spans="1:42" s="11" customFormat="1" ht="18" customHeight="1" x14ac:dyDescent="0.35">
      <c r="A32" s="158"/>
      <c r="B32" s="232"/>
      <c r="C32" s="233"/>
      <c r="D32" s="48">
        <v>43261</v>
      </c>
      <c r="E32" s="48"/>
      <c r="F32" s="60" t="s">
        <v>1</v>
      </c>
      <c r="G32" s="28"/>
      <c r="H32" s="28"/>
      <c r="I32" s="28"/>
      <c r="J32" s="28"/>
      <c r="K32" s="28"/>
      <c r="L32" s="28"/>
      <c r="M32" s="28">
        <v>0.05</v>
      </c>
      <c r="N32" s="28">
        <v>0.05</v>
      </c>
      <c r="O32" s="28">
        <v>0.1</v>
      </c>
      <c r="P32" s="28">
        <v>0.5</v>
      </c>
      <c r="Q32" s="28">
        <v>0.6</v>
      </c>
      <c r="R32" s="28">
        <v>0.65</v>
      </c>
      <c r="S32" s="31"/>
      <c r="T32" s="28"/>
      <c r="U32" s="28"/>
      <c r="V32" s="28"/>
      <c r="W32" s="28"/>
      <c r="X32" s="28"/>
      <c r="Y32" s="28"/>
      <c r="Z32" s="28"/>
      <c r="AA32" s="28"/>
      <c r="AB32" s="28"/>
      <c r="AC32" s="28"/>
      <c r="AD32" s="34"/>
      <c r="AE32" s="31"/>
      <c r="AF32" s="28"/>
      <c r="AG32" s="28"/>
      <c r="AH32" s="28"/>
      <c r="AI32" s="28"/>
      <c r="AJ32" s="28"/>
      <c r="AK32" s="28"/>
      <c r="AL32" s="28"/>
      <c r="AM32" s="28"/>
      <c r="AN32" s="28"/>
      <c r="AO32" s="28"/>
      <c r="AP32" s="34"/>
    </row>
    <row r="33" spans="1:42" s="11" customFormat="1" ht="18" customHeight="1" x14ac:dyDescent="0.35">
      <c r="A33" s="159"/>
      <c r="B33" s="196"/>
      <c r="C33" s="234"/>
      <c r="D33" s="61">
        <f>(IF(OR(D32="",D31=""),"-",D32-D31))</f>
        <v>0</v>
      </c>
      <c r="E33" s="61" t="str">
        <f>(IF(OR(E32="",E31=""),"-",E32-E31))</f>
        <v>-</v>
      </c>
      <c r="F33" s="62" t="s">
        <v>14</v>
      </c>
      <c r="G33" s="35" t="str">
        <f>IF(AND(G31="",G32&gt;0),(IF((SUM($G31:G31)&gt;0),G32-1,G32-G31)),(IF(G31="","-",(IF(AND(G31&gt;0,G32="",MAX(F32:$G32)&gt;0),"-",(IF(AND(G31&gt;0,G32="",MAX(F32:$G32)=0),"-",G32-G31)))))))</f>
        <v>-</v>
      </c>
      <c r="H33" s="35" t="str">
        <f>IF(AND(H31="",H32&gt;0),(IF((SUM($G31:H31)&gt;0),H32-1,H32-H31)),(IF(H31="","-",(IF(AND(H31&gt;0,H32="",MAX(G32:$G32)&gt;0),"-",(IF(AND(H31&gt;0,H32="",MAX(G32:$G32)=0),"-",H32-H31)))))))</f>
        <v>-</v>
      </c>
      <c r="I33" s="35" t="str">
        <f>IF(AND(I31="",I32&gt;0),(IF((SUM($G31:I31)&gt;0),I32-1,I32-I31)),(IF(I31="","-",(IF(AND(I31&gt;0,I32="",MAX($G32:H32)&gt;0),"-",(IF(AND(I31&gt;0,I32="",MAX($G32:H32)=0),"-",I32-I31)))))))</f>
        <v>-</v>
      </c>
      <c r="J33" s="35" t="str">
        <f>IF(AND(J31="",J32&gt;0),(IF((SUM($G31:J31)&gt;0),J32-1,J32-J31)),(IF(J31="","-",(IF(AND(J31&gt;0,J32="",MAX($G32:I32)&gt;0),"-",(IF(AND(J31&gt;0,J32="",MAX($G32:I32)=0),"-",J32-J31)))))))</f>
        <v>-</v>
      </c>
      <c r="K33" s="35" t="str">
        <f>IF(AND(K31="",K32&gt;0),(IF((SUM($G31:K31)&gt;0),K32-1,K32-K31)),(IF(K31="","-",(IF(AND(K31&gt;0,K32="",MAX($G32:J32)&gt;0),"-",(IF(AND(K31&gt;0,K32="",MAX($G32:J32)=0),"-",K32-K31)))))))</f>
        <v>-</v>
      </c>
      <c r="L33" s="35" t="str">
        <f>IF(AND(L31="",L32&gt;0),(IF((SUM($G31:L31)&gt;0),L32-1,L32-L31)),(IF(L31="","-",(IF(AND(L31&gt;0,L32="",MAX($G32:K32)&gt;0),"-",(IF(AND(L31&gt;0,L32="",MAX($G32:K32)=0),"-",L32-L31)))))))</f>
        <v>-</v>
      </c>
      <c r="M33" s="35">
        <f>IF(AND(M31="",M32&gt;0),(IF((SUM($G31:M31)&gt;0),M32-1,M32-M31)),(IF(M31="","-",(IF(AND(M31&gt;0,M32="",MAX($G32:L32)&gt;0),"-",(IF(AND(M31&gt;0,M32="",MAX($G32:L32)=0),"-",M32-M31)))))))</f>
        <v>0</v>
      </c>
      <c r="N33" s="35">
        <f>IF(AND(N31="",N32&gt;0),(IF((SUM($G31:N31)&gt;0),N32-1,N32-N31)),(IF(N31="","-",(IF(AND(N31&gt;0,N32="",MAX($G32:M32)&gt;0),"-",(IF(AND(N31&gt;0,N32="",MAX($G32:M32)=0),"-",N32-N31)))))))</f>
        <v>-0.05</v>
      </c>
      <c r="O33" s="35">
        <f>IF(AND(O31="",O32&gt;0),(IF((SUM($G31:O31)&gt;0),O32-1,O32-O31)),(IF(O31="","-",(IF(AND(O31&gt;0,O32="",MAX($G32:N32)&gt;0),"-",(IF(AND(O31&gt;0,O32="",MAX($G32:N32)=0),"-",O32-O31)))))))</f>
        <v>-0.19999999999999998</v>
      </c>
      <c r="P33" s="35">
        <f>IF(AND(P31="",P32&gt;0),(IF((SUM($G31:P31)&gt;0),P32-1,P32-P31)),(IF(P31="","-",(IF(AND(P31&gt;0,P32="",MAX($G32:O32)&gt;0),"-",(IF(AND(P31&gt;0,P32="",MAX($G32:O32)=0),"-",P32-P31)))))))</f>
        <v>0</v>
      </c>
      <c r="Q33" s="35">
        <f>IF(AND(Q31="",Q32&gt;0),(IF((SUM($G31:Q31)&gt;0),Q32-1,Q32-Q31)),(IF(Q31="","-",(IF(AND(Q31&gt;0,Q32="",MAX($G32:P32)&gt;0),"-",(IF(AND(Q31&gt;0,Q32="",MAX($G32:P32)=0),"-",Q32-Q31)))))))</f>
        <v>0</v>
      </c>
      <c r="R33" s="37">
        <f>IF(AND(R31="",R32&gt;0),(IF((SUM($G31:R31)&gt;0),R32-1,R32-R31)),(IF(R31="","-",(IF(AND(R31&gt;0,R32="",MAX($G32:Q32)&gt;0),"-",(IF(AND(R31&gt;0,R32="",MAX($G32:Q32)=0),"-",R32-R31)))))))</f>
        <v>-9.9999999999999978E-2</v>
      </c>
      <c r="S33" s="35" t="str">
        <f>IF(AND(S31="",S32&gt;0),(IF((SUM($G31:S31)&gt;0),S32-1,S32-S31)),(IF(S31="","-",(IF(AND(S31&gt;0,S32="",MAX($G32:R32)&gt;0),"-",(IF(AND(S31&gt;0,S32="",MAX($G32:R32)=0),"-",S32-S31)))))))</f>
        <v>-</v>
      </c>
      <c r="T33" s="35" t="str">
        <f>IF(AND(T31="",T32&gt;0),(IF((SUM($G31:T31)&gt;0),T32-1,T32-T31)),(IF(T31="","-",(IF(AND(T31&gt;0,T32="",MAX($G32:S32)&gt;0),"-",(IF(AND(T31&gt;0,T32="",MAX($G32:S32)=0),"-",T32-T31)))))))</f>
        <v>-</v>
      </c>
      <c r="U33" s="35" t="str">
        <f>IF(AND(U31="",U32&gt;0),(IF((SUM($G31:U31)&gt;0),U32-1,U32-U31)),(IF(U31="","-",(IF(AND(U31&gt;0,U32="",MAX($G32:T32)&gt;0),"-",(IF(AND(U31&gt;0,U32="",MAX($G32:T32)=0),"-",U32-U31)))))))</f>
        <v>-</v>
      </c>
      <c r="V33" s="35" t="str">
        <f>IF(AND(V31="",V32&gt;0),(IF((SUM($G31:V31)&gt;0),V32-1,V32-V31)),(IF(V31="","-",(IF(AND(V31&gt;0,V32="",MAX($G32:U32)&gt;0),"-",(IF(AND(V31&gt;0,V32="",MAX($G32:U32)=0),"-",V32-V31)))))))</f>
        <v>-</v>
      </c>
      <c r="W33" s="35" t="str">
        <f>IF(AND(W31="",W32&gt;0),(IF((SUM($G31:W31)&gt;0),W32-1,W32-W31)),(IF(W31="","-",(IF(AND(W31&gt;0,W32="",MAX($G32:V32)&gt;0),"-",(IF(AND(W31&gt;0,W32="",MAX($G32:V32)=0),"-",W32-W31)))))))</f>
        <v>-</v>
      </c>
      <c r="X33" s="35" t="str">
        <f>IF(AND(X31="",X32&gt;0),(IF((SUM($G31:X31)&gt;0),X32-1,X32-X31)),(IF(X31="","-",(IF(AND(X31&gt;0,X32="",MAX($G32:W32)&gt;0),"-",(IF(AND(X31&gt;0,X32="",MAX($G32:W32)=0),"-",X32-X31)))))))</f>
        <v>-</v>
      </c>
      <c r="Y33" s="35" t="str">
        <f>IF(AND(Y31="",Y32&gt;0),(IF((SUM($G31:Y31)&gt;0),Y32-1,Y32-Y31)),(IF(Y31="","-",(IF(AND(Y31&gt;0,Y32="",MAX($G32:X32)&gt;0),"-",(IF(AND(Y31&gt;0,Y32="",MAX($G32:X32)=0),"-",Y32-Y31)))))))</f>
        <v>-</v>
      </c>
      <c r="Z33" s="35" t="str">
        <f>IF(AND(Z31="",Z32&gt;0),(IF((SUM($G31:Z31)&gt;0),Z32-1,Z32-Z31)),(IF(Z31="","-",(IF(AND(Z31&gt;0,Z32="",MAX($G32:Y32)&gt;0),"-",(IF(AND(Z31&gt;0,Z32="",MAX($G32:Y32)=0),"-",Z32-Z31)))))))</f>
        <v>-</v>
      </c>
      <c r="AA33" s="35" t="str">
        <f>IF(AND(AA31="",AA32&gt;0),(IF((SUM($G31:AA31)&gt;0),AA32-1,AA32-AA31)),(IF(AA31="","-",(IF(AND(AA31&gt;0,AA32="",MAX($G32:Z32)&gt;0),"-",(IF(AND(AA31&gt;0,AA32="",MAX($G32:Z32)=0),"-",AA32-AA31)))))))</f>
        <v>-</v>
      </c>
      <c r="AB33" s="35" t="str">
        <f>IF(AND(AB31="",AB32&gt;0),(IF((SUM($G31:AB31)&gt;0),AB32-1,AB32-AB31)),(IF(AB31="","-",(IF(AND(AB31&gt;0,AB32="",MAX($G32:AA32)&gt;0),"-",(IF(AND(AB31&gt;0,AB32="",MAX($G32:AA32)=0),"-",AB32-AB31)))))))</f>
        <v>-</v>
      </c>
      <c r="AC33" s="35" t="str">
        <f>IF(AND(AC31="",AC32&gt;0),(IF((SUM($G31:AC31)&gt;0),AC32-1,AC32-AC31)),(IF(AC31="","-",(IF(AND(AC31&gt;0,AC32="",MAX($G32:AB32)&gt;0),"-",(IF(AND(AC31&gt;0,AC32="",MAX($G32:AB32)=0),"-",AC32-AC31)))))))</f>
        <v>-</v>
      </c>
      <c r="AD33" s="37" t="str">
        <f>IF(AND(AD31="",AD32&gt;0),(IF((SUM($G31:AD31)&gt;0),AD32-1,AD32-AD31)),(IF(AD31="","-",(IF(AND(AD31&gt;0,AD32="",MAX($G32:AC32)&gt;0),"-",(IF(AND(AD31&gt;0,AD32="",MAX($G32:AC32)=0),"-",AD32-AD31)))))))</f>
        <v>-</v>
      </c>
      <c r="AE33" s="35" t="str">
        <f>IF(AND(AE31="",AE32&gt;0),(IF((SUM($G31:AE31)&gt;0),AE32-1,AE32-AE31)),(IF(AE31="","-",(IF(AND(AE31&gt;0,AE32="",MAX($G32:AD32)&gt;0),"-",(IF(AND(AE31&gt;0,AE32="",MAX($G32:AD32)=0),"-",AE32-AE31)))))))</f>
        <v>-</v>
      </c>
      <c r="AF33" s="35" t="str">
        <f>IF(AND(AF31="",AF32&gt;0),(IF((SUM($G31:AF31)&gt;0),AF32-1,AF32-AF31)),(IF(AF31="","-",(IF(AND(AF31&gt;0,AF32="",MAX($G32:AE32)&gt;0),"-",(IF(AND(AF31&gt;0,AF32="",MAX($G32:AE32)=0),"-",AF32-AF31)))))))</f>
        <v>-</v>
      </c>
      <c r="AG33" s="35" t="str">
        <f>IF(AND(AG31="",AG32&gt;0),(IF((SUM($G31:AG31)&gt;0),AG32-1,AG32-AG31)),(IF(AG31="","-",(IF(AND(AG31&gt;0,AG32="",MAX($G32:AF32)&gt;0),"-",(IF(AND(AG31&gt;0,AG32="",MAX($G32:AF32)=0),"-",AG32-AG31)))))))</f>
        <v>-</v>
      </c>
      <c r="AH33" s="35" t="str">
        <f>IF(AND(AH31="",AH32&gt;0),(IF((SUM($G31:AH31)&gt;0),AH32-1,AH32-AH31)),(IF(AH31="","-",(IF(AND(AH31&gt;0,AH32="",MAX($G32:AG32)&gt;0),"-",(IF(AND(AH31&gt;0,AH32="",MAX($G32:AG32)=0),"-",AH32-AH31)))))))</f>
        <v>-</v>
      </c>
      <c r="AI33" s="35" t="str">
        <f>IF(AND(AI31="",AI32&gt;0),(IF((SUM($G31:AI31)&gt;0),AI32-1,AI32-AI31)),(IF(AI31="","-",(IF(AND(AI31&gt;0,AI32="",MAX($G32:AH32)&gt;0),"-",(IF(AND(AI31&gt;0,AI32="",MAX($G32:AH32)=0),"-",AI32-AI31)))))))</f>
        <v>-</v>
      </c>
      <c r="AJ33" s="35" t="str">
        <f>IF(AND(AJ31="",AJ32&gt;0),(IF((SUM($G31:AJ31)&gt;0),AJ32-1,AJ32-AJ31)),(IF(AJ31="","-",(IF(AND(AJ31&gt;0,AJ32="",MAX($G32:AI32)&gt;0),"-",(IF(AND(AJ31&gt;0,AJ32="",MAX($G32:AI32)=0),"-",AJ32-AJ31)))))))</f>
        <v>-</v>
      </c>
      <c r="AK33" s="35" t="str">
        <f>IF(AND(AK31="",AK32&gt;0),(IF((SUM($G31:AK31)&gt;0),AK32-1,AK32-AK31)),(IF(AK31="","-",(IF(AND(AK31&gt;0,AK32="",MAX($G32:AJ32)&gt;0),"-",(IF(AND(AK31&gt;0,AK32="",MAX($G32:AJ32)=0),"-",AK32-AK31)))))))</f>
        <v>-</v>
      </c>
      <c r="AL33" s="35" t="str">
        <f>IF(AND(AL31="",AL32&gt;0),(IF((SUM($G31:AL31)&gt;0),AL32-1,AL32-AL31)),(IF(AL31="","-",(IF(AND(AL31&gt;0,AL32="",MAX($G32:AK32)&gt;0),"-",(IF(AND(AL31&gt;0,AL32="",MAX($G32:AK32)=0),"-",AL32-AL31)))))))</f>
        <v>-</v>
      </c>
      <c r="AM33" s="35" t="str">
        <f>IF(AND(AM31="",AM32&gt;0),(IF((SUM($G31:AM31)&gt;0),AM32-1,AM32-AM31)),(IF(AM31="","-",(IF(AND(AM31&gt;0,AM32="",MAX($G32:AL32)&gt;0),"-",(IF(AND(AM31&gt;0,AM32="",MAX($G32:AL32)=0),"-",AM32-AM31)))))))</f>
        <v>-</v>
      </c>
      <c r="AN33" s="35" t="str">
        <f>IF(AND(AN31="",AN32&gt;0),(IF((SUM($G31:AN31)&gt;0),AN32-1,AN32-AN31)),(IF(AN31="","-",(IF(AND(AN31&gt;0,AN32="",MAX($G32:AM32)&gt;0),"-",(IF(AND(AN31&gt;0,AN32="",MAX($G32:AM32)=0),"-",AN32-AN31)))))))</f>
        <v>-</v>
      </c>
      <c r="AO33" s="35" t="str">
        <f>IF(AND(AO31="",AO32&gt;0),(IF((SUM($G31:AO31)&gt;0),AO32-1,AO32-AO31)),(IF(AO31="","-",(IF(AND(AO31&gt;0,AO32="",MAX($G32:AN32)&gt;0),"-",(IF(AND(AO31&gt;0,AO32="",MAX($G32:AN32)=0),"-",AO32-AO31)))))))</f>
        <v>-</v>
      </c>
      <c r="AP33" s="37" t="str">
        <f>IF(AND(AP31="",AP32&gt;0),(IF((SUM($G31:AP31)&gt;0),AP32-1,AP32-AP31)),(IF(AP31="","-",(IF(AND(AP31&gt;0,AP32="",MAX($G32:AO32)&gt;0),"-",(IF(AND(AP31&gt;0,AP32="",MAX($G32:AO32)=0),"-",AP32-AP31)))))))</f>
        <v>-</v>
      </c>
    </row>
    <row r="34" spans="1:42" s="11" customFormat="1" ht="18" customHeight="1" x14ac:dyDescent="0.35">
      <c r="A34" s="157">
        <v>6</v>
      </c>
      <c r="B34" s="195" t="s">
        <v>109</v>
      </c>
      <c r="C34" s="231">
        <v>0.1</v>
      </c>
      <c r="D34" s="235">
        <v>43261</v>
      </c>
      <c r="E34" s="235">
        <v>43444</v>
      </c>
      <c r="F34" s="59" t="s">
        <v>5</v>
      </c>
      <c r="G34" s="227"/>
      <c r="H34" s="227"/>
      <c r="I34" s="227"/>
      <c r="J34" s="227"/>
      <c r="K34" s="227"/>
      <c r="L34" s="227"/>
      <c r="M34" s="227">
        <v>0.05</v>
      </c>
      <c r="N34" s="28">
        <v>0.3</v>
      </c>
      <c r="O34" s="227">
        <v>0.5</v>
      </c>
      <c r="P34" s="227">
        <v>0.75</v>
      </c>
      <c r="Q34" s="227">
        <v>0.8</v>
      </c>
      <c r="R34" s="227">
        <v>0.9</v>
      </c>
      <c r="S34" s="228">
        <v>0.95</v>
      </c>
      <c r="T34" s="227">
        <v>0.95</v>
      </c>
      <c r="U34" s="227">
        <v>1</v>
      </c>
      <c r="V34" s="227"/>
      <c r="W34" s="227"/>
      <c r="X34" s="227"/>
      <c r="Y34" s="227"/>
      <c r="Z34" s="227"/>
      <c r="AA34" s="227"/>
      <c r="AB34" s="227"/>
      <c r="AC34" s="227"/>
      <c r="AD34" s="229"/>
      <c r="AE34" s="228"/>
      <c r="AF34" s="227"/>
      <c r="AG34" s="227"/>
      <c r="AH34" s="227"/>
      <c r="AI34" s="227"/>
      <c r="AJ34" s="227"/>
      <c r="AK34" s="227"/>
      <c r="AL34" s="227"/>
      <c r="AM34" s="227"/>
      <c r="AN34" s="227"/>
      <c r="AO34" s="227"/>
      <c r="AP34" s="229"/>
    </row>
    <row r="35" spans="1:42" s="11" customFormat="1" ht="18" customHeight="1" x14ac:dyDescent="0.35">
      <c r="A35" s="158"/>
      <c r="B35" s="232"/>
      <c r="C35" s="233"/>
      <c r="D35" s="48">
        <v>43261</v>
      </c>
      <c r="E35" s="48"/>
      <c r="F35" s="60" t="s">
        <v>1</v>
      </c>
      <c r="G35" s="28"/>
      <c r="H35" s="28"/>
      <c r="I35" s="28"/>
      <c r="J35" s="28"/>
      <c r="K35" s="28"/>
      <c r="L35" s="28"/>
      <c r="M35" s="28">
        <v>0.01</v>
      </c>
      <c r="N35" s="28">
        <v>0.13</v>
      </c>
      <c r="O35" s="28">
        <v>0.4</v>
      </c>
      <c r="P35" s="28">
        <v>0.6</v>
      </c>
      <c r="Q35" s="28">
        <v>0.7</v>
      </c>
      <c r="R35" s="28">
        <v>0.75</v>
      </c>
      <c r="S35" s="31"/>
      <c r="T35" s="28"/>
      <c r="U35" s="28"/>
      <c r="V35" s="28"/>
      <c r="W35" s="28"/>
      <c r="X35" s="28"/>
      <c r="Y35" s="28"/>
      <c r="Z35" s="28"/>
      <c r="AA35" s="28"/>
      <c r="AB35" s="28"/>
      <c r="AC35" s="28"/>
      <c r="AD35" s="34"/>
      <c r="AE35" s="31"/>
      <c r="AF35" s="28"/>
      <c r="AG35" s="28"/>
      <c r="AH35" s="28"/>
      <c r="AI35" s="28"/>
      <c r="AJ35" s="28"/>
      <c r="AK35" s="28"/>
      <c r="AL35" s="28"/>
      <c r="AM35" s="28"/>
      <c r="AN35" s="28"/>
      <c r="AO35" s="28"/>
      <c r="AP35" s="34"/>
    </row>
    <row r="36" spans="1:42" s="11" customFormat="1" ht="18" customHeight="1" x14ac:dyDescent="0.35">
      <c r="A36" s="159"/>
      <c r="B36" s="196"/>
      <c r="C36" s="234"/>
      <c r="D36" s="61">
        <f>(IF(OR(D35="",D34=""),"-",D35-D34))</f>
        <v>0</v>
      </c>
      <c r="E36" s="61" t="str">
        <f>(IF(OR(E35="",E34=""),"-",E35-E34))</f>
        <v>-</v>
      </c>
      <c r="F36" s="62" t="s">
        <v>14</v>
      </c>
      <c r="G36" s="35" t="str">
        <f>IF(AND(G34="",G35&gt;0),(IF((SUM($G34:G34)&gt;0),G35-1,G35-G34)),(IF(G34="","-",(IF(AND(G34&gt;0,G35="",MAX(F35:$G35)&gt;0),"-",(IF(AND(G34&gt;0,G35="",MAX(F35:$G35)=0),"-",G35-G34)))))))</f>
        <v>-</v>
      </c>
      <c r="H36" s="35" t="str">
        <f>IF(AND(H34="",H35&gt;0),(IF((SUM($G34:H34)&gt;0),H35-1,H35-H34)),(IF(H34="","-",(IF(AND(H34&gt;0,H35="",MAX(G35:$G35)&gt;0),"-",(IF(AND(H34&gt;0,H35="",MAX(G35:$G35)=0),"-",H35-H34)))))))</f>
        <v>-</v>
      </c>
      <c r="I36" s="35" t="str">
        <f>IF(AND(I34="",I35&gt;0),(IF((SUM($G34:I34)&gt;0),I35-1,I35-I34)),(IF(I34="","-",(IF(AND(I34&gt;0,I35="",MAX($G35:H35)&gt;0),"-",(IF(AND(I34&gt;0,I35="",MAX($G35:H35)=0),"-",I35-I34)))))))</f>
        <v>-</v>
      </c>
      <c r="J36" s="35" t="str">
        <f>IF(AND(J34="",J35&gt;0),(IF((SUM($G34:J34)&gt;0),J35-1,J35-J34)),(IF(J34="","-",(IF(AND(J34&gt;0,J35="",MAX($G35:I35)&gt;0),"-",(IF(AND(J34&gt;0,J35="",MAX($G35:I35)=0),"-",J35-J34)))))))</f>
        <v>-</v>
      </c>
      <c r="K36" s="35" t="str">
        <f>IF(AND(K34="",K35&gt;0),(IF((SUM($G34:K34)&gt;0),K35-1,K35-K34)),(IF(K34="","-",(IF(AND(K34&gt;0,K35="",MAX($G35:J35)&gt;0),"-",(IF(AND(K34&gt;0,K35="",MAX($G35:J35)=0),"-",K35-K34)))))))</f>
        <v>-</v>
      </c>
      <c r="L36" s="35" t="str">
        <f>IF(AND(L34="",L35&gt;0),(IF((SUM($G34:L34)&gt;0),L35-1,L35-L34)),(IF(L34="","-",(IF(AND(L34&gt;0,L35="",MAX($G35:K35)&gt;0),"-",(IF(AND(L34&gt;0,L35="",MAX($G35:K35)=0),"-",L35-L34)))))))</f>
        <v>-</v>
      </c>
      <c r="M36" s="35">
        <f>IF(AND(M34="",M35&gt;0),(IF((SUM($G34:M34)&gt;0),M35-1,M35-M34)),(IF(M34="","-",(IF(AND(M34&gt;0,M35="",MAX($G35:L35)&gt;0),"-",(IF(AND(M34&gt;0,M35="",MAX($G35:L35)=0),"-",M35-M34)))))))</f>
        <v>-0.04</v>
      </c>
      <c r="N36" s="35">
        <f>IF(AND(N34="",N35&gt;0),(IF((SUM($G34:N34)&gt;0),N35-1,N35-N34)),(IF(N34="","-",(IF(AND(N34&gt;0,N35="",MAX($G35:M35)&gt;0),"-",(IF(AND(N34&gt;0,N35="",MAX($G35:M35)=0),"-",N35-N34)))))))</f>
        <v>-0.16999999999999998</v>
      </c>
      <c r="O36" s="35">
        <f>IF(AND(O34="",O35&gt;0),(IF((SUM($G34:O34)&gt;0),O35-1,O35-O34)),(IF(O34="","-",(IF(AND(O34&gt;0,O35="",MAX($G35:N35)&gt;0),"-",(IF(AND(O34&gt;0,O35="",MAX($G35:N35)=0),"-",O35-O34)))))))</f>
        <v>-9.9999999999999978E-2</v>
      </c>
      <c r="P36" s="35">
        <f>IF(AND(P34="",P35&gt;0),(IF((SUM($G34:P34)&gt;0),P35-1,P35-P34)),(IF(P34="","-",(IF(AND(P34&gt;0,P35="",MAX($G35:O35)&gt;0),"-",(IF(AND(P34&gt;0,P35="",MAX($G35:O35)=0),"-",P35-P34)))))))</f>
        <v>-0.15000000000000002</v>
      </c>
      <c r="Q36" s="35">
        <f>IF(AND(Q34="",Q35&gt;0),(IF((SUM($G34:Q34)&gt;0),Q35-1,Q35-Q34)),(IF(Q34="","-",(IF(AND(Q34&gt;0,Q35="",MAX($G35:P35)&gt;0),"-",(IF(AND(Q34&gt;0,Q35="",MAX($G35:P35)=0),"-",Q35-Q34)))))))</f>
        <v>-0.10000000000000009</v>
      </c>
      <c r="R36" s="37">
        <f>IF(AND(R34="",R35&gt;0),(IF((SUM($G34:R34)&gt;0),R35-1,R35-R34)),(IF(R34="","-",(IF(AND(R34&gt;0,R35="",MAX($G35:Q35)&gt;0),"-",(IF(AND(R34&gt;0,R35="",MAX($G35:Q35)=0),"-",R35-R34)))))))</f>
        <v>-0.15000000000000002</v>
      </c>
      <c r="S36" s="35" t="str">
        <f>IF(AND(S34="",S35&gt;0),(IF((SUM($G34:S34)&gt;0),S35-1,S35-S34)),(IF(S34="","-",(IF(AND(S34&gt;0,S35="",MAX($G35:R35)&gt;0),"-",(IF(AND(S34&gt;0,S35="",MAX($G35:R35)=0),"-",S35-S34)))))))</f>
        <v>-</v>
      </c>
      <c r="T36" s="35" t="str">
        <f>IF(AND(T34="",T35&gt;0),(IF((SUM($G34:T34)&gt;0),T35-1,T35-T34)),(IF(T34="","-",(IF(AND(T34&gt;0,T35="",MAX($G35:S35)&gt;0),"-",(IF(AND(T34&gt;0,T35="",MAX($G35:S35)=0),"-",T35-T34)))))))</f>
        <v>-</v>
      </c>
      <c r="U36" s="35" t="str">
        <f>IF(AND(U34="",U35&gt;0),(IF((SUM($G34:U34)&gt;0),U35-1,U35-U34)),(IF(U34="","-",(IF(AND(U34&gt;0,U35="",MAX($G35:T35)&gt;0),"-",(IF(AND(U34&gt;0,U35="",MAX($G35:T35)=0),"-",U35-U34)))))))</f>
        <v>-</v>
      </c>
      <c r="V36" s="35" t="str">
        <f>IF(AND(V34="",V35&gt;0),(IF((SUM($G34:V34)&gt;0),V35-1,V35-V34)),(IF(V34="","-",(IF(AND(V34&gt;0,V35="",MAX($G35:U35)&gt;0),"-",(IF(AND(V34&gt;0,V35="",MAX($G35:U35)=0),"-",V35-V34)))))))</f>
        <v>-</v>
      </c>
      <c r="W36" s="35" t="str">
        <f>IF(AND(W34="",W35&gt;0),(IF((SUM($G34:W34)&gt;0),W35-1,W35-W34)),(IF(W34="","-",(IF(AND(W34&gt;0,W35="",MAX($G35:V35)&gt;0),"-",(IF(AND(W34&gt;0,W35="",MAX($G35:V35)=0),"-",W35-W34)))))))</f>
        <v>-</v>
      </c>
      <c r="X36" s="35" t="str">
        <f>IF(AND(X34="",X35&gt;0),(IF((SUM($G34:X34)&gt;0),X35-1,X35-X34)),(IF(X34="","-",(IF(AND(X34&gt;0,X35="",MAX($G35:W35)&gt;0),"-",(IF(AND(X34&gt;0,X35="",MAX($G35:W35)=0),"-",X35-X34)))))))</f>
        <v>-</v>
      </c>
      <c r="Y36" s="35" t="str">
        <f>IF(AND(Y34="",Y35&gt;0),(IF((SUM($G34:Y34)&gt;0),Y35-1,Y35-Y34)),(IF(Y34="","-",(IF(AND(Y34&gt;0,Y35="",MAX($G35:X35)&gt;0),"-",(IF(AND(Y34&gt;0,Y35="",MAX($G35:X35)=0),"-",Y35-Y34)))))))</f>
        <v>-</v>
      </c>
      <c r="Z36" s="35" t="str">
        <f>IF(AND(Z34="",Z35&gt;0),(IF((SUM($G34:Z34)&gt;0),Z35-1,Z35-Z34)),(IF(Z34="","-",(IF(AND(Z34&gt;0,Z35="",MAX($G35:Y35)&gt;0),"-",(IF(AND(Z34&gt;0,Z35="",MAX($G35:Y35)=0),"-",Z35-Z34)))))))</f>
        <v>-</v>
      </c>
      <c r="AA36" s="35" t="str">
        <f>IF(AND(AA34="",AA35&gt;0),(IF((SUM($G34:AA34)&gt;0),AA35-1,AA35-AA34)),(IF(AA34="","-",(IF(AND(AA34&gt;0,AA35="",MAX($G35:Z35)&gt;0),"-",(IF(AND(AA34&gt;0,AA35="",MAX($G35:Z35)=0),"-",AA35-AA34)))))))</f>
        <v>-</v>
      </c>
      <c r="AB36" s="35" t="str">
        <f>IF(AND(AB34="",AB35&gt;0),(IF((SUM($G34:AB34)&gt;0),AB35-1,AB35-AB34)),(IF(AB34="","-",(IF(AND(AB34&gt;0,AB35="",MAX($G35:AA35)&gt;0),"-",(IF(AND(AB34&gt;0,AB35="",MAX($G35:AA35)=0),"-",AB35-AB34)))))))</f>
        <v>-</v>
      </c>
      <c r="AC36" s="35" t="str">
        <f>IF(AND(AC34="",AC35&gt;0),(IF((SUM($G34:AC34)&gt;0),AC35-1,AC35-AC34)),(IF(AC34="","-",(IF(AND(AC34&gt;0,AC35="",MAX($G35:AB35)&gt;0),"-",(IF(AND(AC34&gt;0,AC35="",MAX($G35:AB35)=0),"-",AC35-AC34)))))))</f>
        <v>-</v>
      </c>
      <c r="AD36" s="37" t="str">
        <f>IF(AND(AD34="",AD35&gt;0),(IF((SUM($G34:AD34)&gt;0),AD35-1,AD35-AD34)),(IF(AD34="","-",(IF(AND(AD34&gt;0,AD35="",MAX($G35:AC35)&gt;0),"-",(IF(AND(AD34&gt;0,AD35="",MAX($G35:AC35)=0),"-",AD35-AD34)))))))</f>
        <v>-</v>
      </c>
      <c r="AE36" s="35" t="str">
        <f>IF(AND(AE34="",AE35&gt;0),(IF((SUM($G34:AE34)&gt;0),AE35-1,AE35-AE34)),(IF(AE34="","-",(IF(AND(AE34&gt;0,AE35="",MAX($G35:AD35)&gt;0),"-",(IF(AND(AE34&gt;0,AE35="",MAX($G35:AD35)=0),"-",AE35-AE34)))))))</f>
        <v>-</v>
      </c>
      <c r="AF36" s="35" t="str">
        <f>IF(AND(AF34="",AF35&gt;0),(IF((SUM($G34:AF34)&gt;0),AF35-1,AF35-AF34)),(IF(AF34="","-",(IF(AND(AF34&gt;0,AF35="",MAX($G35:AE35)&gt;0),"-",(IF(AND(AF34&gt;0,AF35="",MAX($G35:AE35)=0),"-",AF35-AF34)))))))</f>
        <v>-</v>
      </c>
      <c r="AG36" s="35" t="str">
        <f>IF(AND(AG34="",AG35&gt;0),(IF((SUM($G34:AG34)&gt;0),AG35-1,AG35-AG34)),(IF(AG34="","-",(IF(AND(AG34&gt;0,AG35="",MAX($G35:AF35)&gt;0),"-",(IF(AND(AG34&gt;0,AG35="",MAX($G35:AF35)=0),"-",AG35-AG34)))))))</f>
        <v>-</v>
      </c>
      <c r="AH36" s="35" t="str">
        <f>IF(AND(AH34="",AH35&gt;0),(IF((SUM($G34:AH34)&gt;0),AH35-1,AH35-AH34)),(IF(AH34="","-",(IF(AND(AH34&gt;0,AH35="",MAX($G35:AG35)&gt;0),"-",(IF(AND(AH34&gt;0,AH35="",MAX($G35:AG35)=0),"-",AH35-AH34)))))))</f>
        <v>-</v>
      </c>
      <c r="AI36" s="35" t="str">
        <f>IF(AND(AI34="",AI35&gt;0),(IF((SUM($G34:AI34)&gt;0),AI35-1,AI35-AI34)),(IF(AI34="","-",(IF(AND(AI34&gt;0,AI35="",MAX($G35:AH35)&gt;0),"-",(IF(AND(AI34&gt;0,AI35="",MAX($G35:AH35)=0),"-",AI35-AI34)))))))</f>
        <v>-</v>
      </c>
      <c r="AJ36" s="35" t="str">
        <f>IF(AND(AJ34="",AJ35&gt;0),(IF((SUM($G34:AJ34)&gt;0),AJ35-1,AJ35-AJ34)),(IF(AJ34="","-",(IF(AND(AJ34&gt;0,AJ35="",MAX($G35:AI35)&gt;0),"-",(IF(AND(AJ34&gt;0,AJ35="",MAX($G35:AI35)=0),"-",AJ35-AJ34)))))))</f>
        <v>-</v>
      </c>
      <c r="AK36" s="35" t="str">
        <f>IF(AND(AK34="",AK35&gt;0),(IF((SUM($G34:AK34)&gt;0),AK35-1,AK35-AK34)),(IF(AK34="","-",(IF(AND(AK34&gt;0,AK35="",MAX($G35:AJ35)&gt;0),"-",(IF(AND(AK34&gt;0,AK35="",MAX($G35:AJ35)=0),"-",AK35-AK34)))))))</f>
        <v>-</v>
      </c>
      <c r="AL36" s="35" t="str">
        <f>IF(AND(AL34="",AL35&gt;0),(IF((SUM($G34:AL34)&gt;0),AL35-1,AL35-AL34)),(IF(AL34="","-",(IF(AND(AL34&gt;0,AL35="",MAX($G35:AK35)&gt;0),"-",(IF(AND(AL34&gt;0,AL35="",MAX($G35:AK35)=0),"-",AL35-AL34)))))))</f>
        <v>-</v>
      </c>
      <c r="AM36" s="35" t="str">
        <f>IF(AND(AM34="",AM35&gt;0),(IF((SUM($G34:AM34)&gt;0),AM35-1,AM35-AM34)),(IF(AM34="","-",(IF(AND(AM34&gt;0,AM35="",MAX($G35:AL35)&gt;0),"-",(IF(AND(AM34&gt;0,AM35="",MAX($G35:AL35)=0),"-",AM35-AM34)))))))</f>
        <v>-</v>
      </c>
      <c r="AN36" s="35" t="str">
        <f>IF(AND(AN34="",AN35&gt;0),(IF((SUM($G34:AN34)&gt;0),AN35-1,AN35-AN34)),(IF(AN34="","-",(IF(AND(AN34&gt;0,AN35="",MAX($G35:AM35)&gt;0),"-",(IF(AND(AN34&gt;0,AN35="",MAX($G35:AM35)=0),"-",AN35-AN34)))))))</f>
        <v>-</v>
      </c>
      <c r="AO36" s="35" t="str">
        <f>IF(AND(AO34="",AO35&gt;0),(IF((SUM($G34:AO34)&gt;0),AO35-1,AO35-AO34)),(IF(AO34="","-",(IF(AND(AO34&gt;0,AO35="",MAX($G35:AN35)&gt;0),"-",(IF(AND(AO34&gt;0,AO35="",MAX($G35:AN35)=0),"-",AO35-AO34)))))))</f>
        <v>-</v>
      </c>
      <c r="AP36" s="37" t="str">
        <f>IF(AND(AP34="",AP35&gt;0),(IF((SUM($G34:AP34)&gt;0),AP35-1,AP35-AP34)),(IF(AP34="","-",(IF(AND(AP34&gt;0,AP35="",MAX($G35:AO35)&gt;0),"-",(IF(AND(AP34&gt;0,AP35="",MAX($G35:AO35)=0),"-",AP35-AP34)))))))</f>
        <v>-</v>
      </c>
    </row>
    <row r="37" spans="1:42" s="11" customFormat="1" ht="18" customHeight="1" x14ac:dyDescent="0.35">
      <c r="A37" s="157">
        <v>7</v>
      </c>
      <c r="B37" s="195" t="s">
        <v>110</v>
      </c>
      <c r="C37" s="231">
        <v>0.2</v>
      </c>
      <c r="D37" s="235">
        <v>43261</v>
      </c>
      <c r="E37" s="235">
        <v>43585</v>
      </c>
      <c r="F37" s="59" t="s">
        <v>5</v>
      </c>
      <c r="G37" s="227"/>
      <c r="H37" s="227"/>
      <c r="I37" s="227"/>
      <c r="J37" s="227"/>
      <c r="K37" s="227"/>
      <c r="L37" s="227"/>
      <c r="M37" s="227"/>
      <c r="N37" s="28">
        <v>0.1</v>
      </c>
      <c r="O37" s="227">
        <v>0.3</v>
      </c>
      <c r="P37" s="227">
        <v>0.4</v>
      </c>
      <c r="Q37" s="227">
        <v>0.5</v>
      </c>
      <c r="R37" s="227">
        <v>0.6</v>
      </c>
      <c r="S37" s="228">
        <v>0.75</v>
      </c>
      <c r="T37" s="227">
        <v>0.85</v>
      </c>
      <c r="U37" s="227">
        <v>0.9</v>
      </c>
      <c r="V37" s="227">
        <v>1</v>
      </c>
      <c r="W37" s="227"/>
      <c r="X37" s="227"/>
      <c r="Y37" s="227"/>
      <c r="Z37" s="227"/>
      <c r="AA37" s="227"/>
      <c r="AB37" s="227"/>
      <c r="AC37" s="227"/>
      <c r="AD37" s="229"/>
      <c r="AE37" s="228"/>
      <c r="AF37" s="227"/>
      <c r="AG37" s="227"/>
      <c r="AH37" s="227"/>
      <c r="AI37" s="227"/>
      <c r="AJ37" s="227"/>
      <c r="AK37" s="227"/>
      <c r="AL37" s="227"/>
      <c r="AM37" s="227"/>
      <c r="AN37" s="227"/>
      <c r="AO37" s="227"/>
      <c r="AP37" s="229"/>
    </row>
    <row r="38" spans="1:42" s="11" customFormat="1" ht="18" customHeight="1" x14ac:dyDescent="0.35">
      <c r="A38" s="158"/>
      <c r="B38" s="232"/>
      <c r="C38" s="233"/>
      <c r="D38" s="48">
        <v>43261</v>
      </c>
      <c r="E38" s="48"/>
      <c r="F38" s="60" t="s">
        <v>1</v>
      </c>
      <c r="G38" s="28"/>
      <c r="H38" s="28"/>
      <c r="I38" s="28"/>
      <c r="J38" s="28"/>
      <c r="K38" s="28"/>
      <c r="L38" s="28"/>
      <c r="M38" s="28"/>
      <c r="N38" s="28">
        <v>0.03</v>
      </c>
      <c r="O38" s="28">
        <v>0.1</v>
      </c>
      <c r="P38" s="28">
        <v>0.4</v>
      </c>
      <c r="Q38" s="28">
        <v>0.5</v>
      </c>
      <c r="R38" s="28">
        <v>0.6</v>
      </c>
      <c r="S38" s="31"/>
      <c r="T38" s="28"/>
      <c r="U38" s="28"/>
      <c r="V38" s="28"/>
      <c r="W38" s="28"/>
      <c r="X38" s="28"/>
      <c r="Y38" s="28"/>
      <c r="Z38" s="28"/>
      <c r="AA38" s="28"/>
      <c r="AB38" s="28"/>
      <c r="AC38" s="28"/>
      <c r="AD38" s="34"/>
      <c r="AE38" s="31"/>
      <c r="AF38" s="28"/>
      <c r="AG38" s="28"/>
      <c r="AH38" s="28"/>
      <c r="AI38" s="28"/>
      <c r="AJ38" s="28"/>
      <c r="AK38" s="28"/>
      <c r="AL38" s="28"/>
      <c r="AM38" s="28"/>
      <c r="AN38" s="28"/>
      <c r="AO38" s="28"/>
      <c r="AP38" s="34"/>
    </row>
    <row r="39" spans="1:42" s="11" customFormat="1" ht="18" customHeight="1" x14ac:dyDescent="0.35">
      <c r="A39" s="159"/>
      <c r="B39" s="196"/>
      <c r="C39" s="234"/>
      <c r="D39" s="61">
        <f>(IF(OR(D38="",D37=""),"-",D38-D37))</f>
        <v>0</v>
      </c>
      <c r="E39" s="61" t="str">
        <f>(IF(OR(E38="",E37=""),"-",E38-E37))</f>
        <v>-</v>
      </c>
      <c r="F39" s="62" t="s">
        <v>14</v>
      </c>
      <c r="G39" s="35" t="str">
        <f>IF(AND(G37="",G38&gt;0),(IF((SUM($G37:G37)&gt;0),G38-1,G38-G37)),(IF(G37="","-",(IF(AND(G37&gt;0,G38="",MAX(F38:$G38)&gt;0),"-",(IF(AND(G37&gt;0,G38="",MAX(F38:$G38)=0),"-",G38-G37)))))))</f>
        <v>-</v>
      </c>
      <c r="H39" s="35" t="str">
        <f>IF(AND(H37="",H38&gt;0),(IF((SUM($G37:H37)&gt;0),H38-1,H38-H37)),(IF(H37="","-",(IF(AND(H37&gt;0,H38="",MAX(G38:$G38)&gt;0),"-",(IF(AND(H37&gt;0,H38="",MAX(G38:$G38)=0),"-",H38-H37)))))))</f>
        <v>-</v>
      </c>
      <c r="I39" s="35" t="str">
        <f>IF(AND(I37="",I38&gt;0),(IF((SUM($G37:I37)&gt;0),I38-1,I38-I37)),(IF(I37="","-",(IF(AND(I37&gt;0,I38="",MAX($G38:H38)&gt;0),"-",(IF(AND(I37&gt;0,I38="",MAX($G38:H38)=0),"-",I38-I37)))))))</f>
        <v>-</v>
      </c>
      <c r="J39" s="35" t="str">
        <f>IF(AND(J37="",J38&gt;0),(IF((SUM($G37:J37)&gt;0),J38-1,J38-J37)),(IF(J37="","-",(IF(AND(J37&gt;0,J38="",MAX($G38:I38)&gt;0),"-",(IF(AND(J37&gt;0,J38="",MAX($G38:I38)=0),"-",J38-J37)))))))</f>
        <v>-</v>
      </c>
      <c r="K39" s="35" t="str">
        <f>IF(AND(K37="",K38&gt;0),(IF((SUM($G37:K37)&gt;0),K38-1,K38-K37)),(IF(K37="","-",(IF(AND(K37&gt;0,K38="",MAX($G38:J38)&gt;0),"-",(IF(AND(K37&gt;0,K38="",MAX($G38:J38)=0),"-",K38-K37)))))))</f>
        <v>-</v>
      </c>
      <c r="L39" s="35" t="str">
        <f>IF(AND(L37="",L38&gt;0),(IF((SUM($G37:L37)&gt;0),L38-1,L38-L37)),(IF(L37="","-",(IF(AND(L37&gt;0,L38="",MAX($G38:K38)&gt;0),"-",(IF(AND(L37&gt;0,L38="",MAX($G38:K38)=0),"-",L38-L37)))))))</f>
        <v>-</v>
      </c>
      <c r="M39" s="35" t="str">
        <f>IF(AND(M37="",M38&gt;0),(IF((SUM($G37:M37)&gt;0),M38-1,M38-M37)),(IF(M37="","-",(IF(AND(M37&gt;0,M38="",MAX($G38:L38)&gt;0),"-",(IF(AND(M37&gt;0,M38="",MAX($G38:L38)=0),"-",M38-M37)))))))</f>
        <v>-</v>
      </c>
      <c r="N39" s="35">
        <f>IF(AND(N37="",N38&gt;0),(IF((SUM($G37:N37)&gt;0),N38-1,N38-N37)),(IF(N37="","-",(IF(AND(N37&gt;0,N38="",MAX($G38:M38)&gt;0),"-",(IF(AND(N37&gt;0,N38="",MAX($G38:M38)=0),"-",N38-N37)))))))</f>
        <v>-7.0000000000000007E-2</v>
      </c>
      <c r="O39" s="35">
        <f>IF(AND(O37="",O38&gt;0),(IF((SUM($G37:O37)&gt;0),O38-1,O38-O37)),(IF(O37="","-",(IF(AND(O37&gt;0,O38="",MAX($G38:N38)&gt;0),"-",(IF(AND(O37&gt;0,O38="",MAX($G38:N38)=0),"-",O38-O37)))))))</f>
        <v>-0.19999999999999998</v>
      </c>
      <c r="P39" s="35">
        <f>IF(AND(P37="",P38&gt;0),(IF((SUM($G37:P37)&gt;0),P38-1,P38-P37)),(IF(P37="","-",(IF(AND(P37&gt;0,P38="",MAX($G38:O38)&gt;0),"-",(IF(AND(P37&gt;0,P38="",MAX($G38:O38)=0),"-",P38-P37)))))))</f>
        <v>0</v>
      </c>
      <c r="Q39" s="35">
        <f>IF(AND(Q37="",Q38&gt;0),(IF((SUM($G37:Q37)&gt;0),Q38-1,Q38-Q37)),(IF(Q37="","-",(IF(AND(Q37&gt;0,Q38="",MAX($G38:P38)&gt;0),"-",(IF(AND(Q37&gt;0,Q38="",MAX($G38:P38)=0),"-",Q38-Q37)))))))</f>
        <v>0</v>
      </c>
      <c r="R39" s="37">
        <f>IF(AND(R37="",R38&gt;0),(IF((SUM($G37:R37)&gt;0),R38-1,R38-R37)),(IF(R37="","-",(IF(AND(R37&gt;0,R38="",MAX($G38:Q38)&gt;0),"-",(IF(AND(R37&gt;0,R38="",MAX($G38:Q38)=0),"-",R38-R37)))))))</f>
        <v>0</v>
      </c>
      <c r="S39" s="35" t="str">
        <f>IF(AND(S37="",S38&gt;0),(IF((SUM($G37:S37)&gt;0),S38-1,S38-S37)),(IF(S37="","-",(IF(AND(S37&gt;0,S38="",MAX($G38:R38)&gt;0),"-",(IF(AND(S37&gt;0,S38="",MAX($G38:R38)=0),"-",S38-S37)))))))</f>
        <v>-</v>
      </c>
      <c r="T39" s="35" t="str">
        <f>IF(AND(T37="",T38&gt;0),(IF((SUM($G37:T37)&gt;0),T38-1,T38-T37)),(IF(T37="","-",(IF(AND(T37&gt;0,T38="",MAX($G38:S38)&gt;0),"-",(IF(AND(T37&gt;0,T38="",MAX($G38:S38)=0),"-",T38-T37)))))))</f>
        <v>-</v>
      </c>
      <c r="U39" s="35" t="str">
        <f>IF(AND(U37="",U38&gt;0),(IF((SUM($G37:U37)&gt;0),U38-1,U38-U37)),(IF(U37="","-",(IF(AND(U37&gt;0,U38="",MAX($G38:T38)&gt;0),"-",(IF(AND(U37&gt;0,U38="",MAX($G38:T38)=0),"-",U38-U37)))))))</f>
        <v>-</v>
      </c>
      <c r="V39" s="35" t="str">
        <f>IF(AND(V37="",V38&gt;0),(IF((SUM($G37:V37)&gt;0),V38-1,V38-V37)),(IF(V37="","-",(IF(AND(V37&gt;0,V38="",MAX($G38:U38)&gt;0),"-",(IF(AND(V37&gt;0,V38="",MAX($G38:U38)=0),"-",V38-V37)))))))</f>
        <v>-</v>
      </c>
      <c r="W39" s="35" t="str">
        <f>IF(AND(W37="",W38&gt;0),(IF((SUM($G37:W37)&gt;0),W38-1,W38-W37)),(IF(W37="","-",(IF(AND(W37&gt;0,W38="",MAX($G38:V38)&gt;0),"-",(IF(AND(W37&gt;0,W38="",MAX($G38:V38)=0),"-",W38-W37)))))))</f>
        <v>-</v>
      </c>
      <c r="X39" s="35" t="str">
        <f>IF(AND(X37="",X38&gt;0),(IF((SUM($G37:X37)&gt;0),X38-1,X38-X37)),(IF(X37="","-",(IF(AND(X37&gt;0,X38="",MAX($G38:W38)&gt;0),"-",(IF(AND(X37&gt;0,X38="",MAX($G38:W38)=0),"-",X38-X37)))))))</f>
        <v>-</v>
      </c>
      <c r="Y39" s="35" t="str">
        <f>IF(AND(Y37="",Y38&gt;0),(IF((SUM($G37:Y37)&gt;0),Y38-1,Y38-Y37)),(IF(Y37="","-",(IF(AND(Y37&gt;0,Y38="",MAX($G38:X38)&gt;0),"-",(IF(AND(Y37&gt;0,Y38="",MAX($G38:X38)=0),"-",Y38-Y37)))))))</f>
        <v>-</v>
      </c>
      <c r="Z39" s="35" t="str">
        <f>IF(AND(Z37="",Z38&gt;0),(IF((SUM($G37:Z37)&gt;0),Z38-1,Z38-Z37)),(IF(Z37="","-",(IF(AND(Z37&gt;0,Z38="",MAX($G38:Y38)&gt;0),"-",(IF(AND(Z37&gt;0,Z38="",MAX($G38:Y38)=0),"-",Z38-Z37)))))))</f>
        <v>-</v>
      </c>
      <c r="AA39" s="35" t="str">
        <f>IF(AND(AA37="",AA38&gt;0),(IF((SUM($G37:AA37)&gt;0),AA38-1,AA38-AA37)),(IF(AA37="","-",(IF(AND(AA37&gt;0,AA38="",MAX($G38:Z38)&gt;0),"-",(IF(AND(AA37&gt;0,AA38="",MAX($G38:Z38)=0),"-",AA38-AA37)))))))</f>
        <v>-</v>
      </c>
      <c r="AB39" s="35" t="str">
        <f>IF(AND(AB37="",AB38&gt;0),(IF((SUM($G37:AB37)&gt;0),AB38-1,AB38-AB37)),(IF(AB37="","-",(IF(AND(AB37&gt;0,AB38="",MAX($G38:AA38)&gt;0),"-",(IF(AND(AB37&gt;0,AB38="",MAX($G38:AA38)=0),"-",AB38-AB37)))))))</f>
        <v>-</v>
      </c>
      <c r="AC39" s="35" t="str">
        <f>IF(AND(AC37="",AC38&gt;0),(IF((SUM($G37:AC37)&gt;0),AC38-1,AC38-AC37)),(IF(AC37="","-",(IF(AND(AC37&gt;0,AC38="",MAX($G38:AB38)&gt;0),"-",(IF(AND(AC37&gt;0,AC38="",MAX($G38:AB38)=0),"-",AC38-AC37)))))))</f>
        <v>-</v>
      </c>
      <c r="AD39" s="37" t="str">
        <f>IF(AND(AD37="",AD38&gt;0),(IF((SUM($G37:AD37)&gt;0),AD38-1,AD38-AD37)),(IF(AD37="","-",(IF(AND(AD37&gt;0,AD38="",MAX($G38:AC38)&gt;0),"-",(IF(AND(AD37&gt;0,AD38="",MAX($G38:AC38)=0),"-",AD38-AD37)))))))</f>
        <v>-</v>
      </c>
      <c r="AE39" s="35" t="str">
        <f>IF(AND(AE37="",AE38&gt;0),(IF((SUM($G37:AE37)&gt;0),AE38-1,AE38-AE37)),(IF(AE37="","-",(IF(AND(AE37&gt;0,AE38="",MAX($G38:AD38)&gt;0),"-",(IF(AND(AE37&gt;0,AE38="",MAX($G38:AD38)=0),"-",AE38-AE37)))))))</f>
        <v>-</v>
      </c>
      <c r="AF39" s="35" t="str">
        <f>IF(AND(AF37="",AF38&gt;0),(IF((SUM($G37:AF37)&gt;0),AF38-1,AF38-AF37)),(IF(AF37="","-",(IF(AND(AF37&gt;0,AF38="",MAX($G38:AE38)&gt;0),"-",(IF(AND(AF37&gt;0,AF38="",MAX($G38:AE38)=0),"-",AF38-AF37)))))))</f>
        <v>-</v>
      </c>
      <c r="AG39" s="35" t="str">
        <f>IF(AND(AG37="",AG38&gt;0),(IF((SUM($G37:AG37)&gt;0),AG38-1,AG38-AG37)),(IF(AG37="","-",(IF(AND(AG37&gt;0,AG38="",MAX($G38:AF38)&gt;0),"-",(IF(AND(AG37&gt;0,AG38="",MAX($G38:AF38)=0),"-",AG38-AG37)))))))</f>
        <v>-</v>
      </c>
      <c r="AH39" s="35" t="str">
        <f>IF(AND(AH37="",AH38&gt;0),(IF((SUM($G37:AH37)&gt;0),AH38-1,AH38-AH37)),(IF(AH37="","-",(IF(AND(AH37&gt;0,AH38="",MAX($G38:AG38)&gt;0),"-",(IF(AND(AH37&gt;0,AH38="",MAX($G38:AG38)=0),"-",AH38-AH37)))))))</f>
        <v>-</v>
      </c>
      <c r="AI39" s="35" t="str">
        <f>IF(AND(AI37="",AI38&gt;0),(IF((SUM($G37:AI37)&gt;0),AI38-1,AI38-AI37)),(IF(AI37="","-",(IF(AND(AI37&gt;0,AI38="",MAX($G38:AH38)&gt;0),"-",(IF(AND(AI37&gt;0,AI38="",MAX($G38:AH38)=0),"-",AI38-AI37)))))))</f>
        <v>-</v>
      </c>
      <c r="AJ39" s="35" t="str">
        <f>IF(AND(AJ37="",AJ38&gt;0),(IF((SUM($G37:AJ37)&gt;0),AJ38-1,AJ38-AJ37)),(IF(AJ37="","-",(IF(AND(AJ37&gt;0,AJ38="",MAX($G38:AI38)&gt;0),"-",(IF(AND(AJ37&gt;0,AJ38="",MAX($G38:AI38)=0),"-",AJ38-AJ37)))))))</f>
        <v>-</v>
      </c>
      <c r="AK39" s="35" t="str">
        <f>IF(AND(AK37="",AK38&gt;0),(IF((SUM($G37:AK37)&gt;0),AK38-1,AK38-AK37)),(IF(AK37="","-",(IF(AND(AK37&gt;0,AK38="",MAX($G38:AJ38)&gt;0),"-",(IF(AND(AK37&gt;0,AK38="",MAX($G38:AJ38)=0),"-",AK38-AK37)))))))</f>
        <v>-</v>
      </c>
      <c r="AL39" s="35" t="str">
        <f>IF(AND(AL37="",AL38&gt;0),(IF((SUM($G37:AL37)&gt;0),AL38-1,AL38-AL37)),(IF(AL37="","-",(IF(AND(AL37&gt;0,AL38="",MAX($G38:AK38)&gt;0),"-",(IF(AND(AL37&gt;0,AL38="",MAX($G38:AK38)=0),"-",AL38-AL37)))))))</f>
        <v>-</v>
      </c>
      <c r="AM39" s="35" t="str">
        <f>IF(AND(AM37="",AM38&gt;0),(IF((SUM($G37:AM37)&gt;0),AM38-1,AM38-AM37)),(IF(AM37="","-",(IF(AND(AM37&gt;0,AM38="",MAX($G38:AL38)&gt;0),"-",(IF(AND(AM37&gt;0,AM38="",MAX($G38:AL38)=0),"-",AM38-AM37)))))))</f>
        <v>-</v>
      </c>
      <c r="AN39" s="35" t="str">
        <f>IF(AND(AN37="",AN38&gt;0),(IF((SUM($G37:AN37)&gt;0),AN38-1,AN38-AN37)),(IF(AN37="","-",(IF(AND(AN37&gt;0,AN38="",MAX($G38:AM38)&gt;0),"-",(IF(AND(AN37&gt;0,AN38="",MAX($G38:AM38)=0),"-",AN38-AN37)))))))</f>
        <v>-</v>
      </c>
      <c r="AO39" s="35" t="str">
        <f>IF(AND(AO37="",AO38&gt;0),(IF((SUM($G37:AO37)&gt;0),AO38-1,AO38-AO37)),(IF(AO37="","-",(IF(AND(AO37&gt;0,AO38="",MAX($G38:AN38)&gt;0),"-",(IF(AND(AO37&gt;0,AO38="",MAX($G38:AN38)=0),"-",AO38-AO37)))))))</f>
        <v>-</v>
      </c>
      <c r="AP39" s="37" t="str">
        <f>IF(AND(AP37="",AP38&gt;0),(IF((SUM($G37:AP37)&gt;0),AP38-1,AP38-AP37)),(IF(AP37="","-",(IF(AND(AP37&gt;0,AP38="",MAX($G38:AO38)&gt;0),"-",(IF(AND(AP37&gt;0,AP38="",MAX($G38:AO38)=0),"-",AP38-AP37)))))))</f>
        <v>-</v>
      </c>
    </row>
    <row r="40" spans="1:42" s="11" customFormat="1" ht="18" customHeight="1" x14ac:dyDescent="0.35">
      <c r="A40" s="157">
        <v>8</v>
      </c>
      <c r="B40" s="195" t="s">
        <v>81</v>
      </c>
      <c r="C40" s="231">
        <v>0.1</v>
      </c>
      <c r="D40" s="235">
        <v>43261</v>
      </c>
      <c r="E40" s="235">
        <v>43524</v>
      </c>
      <c r="F40" s="59" t="s">
        <v>5</v>
      </c>
      <c r="G40" s="227"/>
      <c r="H40" s="227"/>
      <c r="I40" s="227"/>
      <c r="J40" s="227"/>
      <c r="K40" s="227"/>
      <c r="L40" s="227"/>
      <c r="M40" s="227"/>
      <c r="N40" s="28"/>
      <c r="O40" s="227">
        <v>0.3</v>
      </c>
      <c r="P40" s="227">
        <v>0.5</v>
      </c>
      <c r="Q40" s="227">
        <v>0.6</v>
      </c>
      <c r="R40" s="227">
        <v>0.75</v>
      </c>
      <c r="S40" s="228">
        <v>0.8</v>
      </c>
      <c r="T40" s="227">
        <v>0.85</v>
      </c>
      <c r="U40" s="227">
        <v>0.85</v>
      </c>
      <c r="V40" s="227">
        <v>0.9</v>
      </c>
      <c r="W40" s="227">
        <v>0.95</v>
      </c>
      <c r="X40" s="227">
        <v>1</v>
      </c>
      <c r="Y40" s="227"/>
      <c r="Z40" s="227"/>
      <c r="AA40" s="227"/>
      <c r="AB40" s="227"/>
      <c r="AC40" s="227"/>
      <c r="AD40" s="229"/>
      <c r="AE40" s="228"/>
      <c r="AF40" s="227"/>
      <c r="AG40" s="227"/>
      <c r="AH40" s="227"/>
      <c r="AI40" s="227"/>
      <c r="AJ40" s="227"/>
      <c r="AK40" s="227"/>
      <c r="AL40" s="227"/>
      <c r="AM40" s="227"/>
      <c r="AN40" s="227"/>
      <c r="AO40" s="227"/>
      <c r="AP40" s="229"/>
    </row>
    <row r="41" spans="1:42" s="11" customFormat="1" ht="18" customHeight="1" x14ac:dyDescent="0.35">
      <c r="A41" s="158"/>
      <c r="B41" s="232"/>
      <c r="C41" s="233"/>
      <c r="D41" s="48">
        <v>43261</v>
      </c>
      <c r="E41" s="48"/>
      <c r="F41" s="60" t="s">
        <v>1</v>
      </c>
      <c r="G41" s="28"/>
      <c r="H41" s="28"/>
      <c r="I41" s="28"/>
      <c r="J41" s="28"/>
      <c r="K41" s="28"/>
      <c r="L41" s="28"/>
      <c r="M41" s="28"/>
      <c r="N41" s="28"/>
      <c r="O41" s="28">
        <v>0.1</v>
      </c>
      <c r="P41" s="28">
        <v>0.5</v>
      </c>
      <c r="Q41" s="28">
        <v>0.6</v>
      </c>
      <c r="R41" s="28">
        <v>0.75</v>
      </c>
      <c r="S41" s="31"/>
      <c r="T41" s="28"/>
      <c r="U41" s="28"/>
      <c r="V41" s="28"/>
      <c r="W41" s="28"/>
      <c r="X41" s="28"/>
      <c r="Y41" s="28"/>
      <c r="Z41" s="28"/>
      <c r="AA41" s="28"/>
      <c r="AB41" s="28"/>
      <c r="AC41" s="28"/>
      <c r="AD41" s="34"/>
      <c r="AE41" s="31"/>
      <c r="AF41" s="28"/>
      <c r="AG41" s="28"/>
      <c r="AH41" s="28"/>
      <c r="AI41" s="28"/>
      <c r="AJ41" s="28"/>
      <c r="AK41" s="28"/>
      <c r="AL41" s="28"/>
      <c r="AM41" s="28"/>
      <c r="AN41" s="28"/>
      <c r="AO41" s="28"/>
      <c r="AP41" s="34"/>
    </row>
    <row r="42" spans="1:42" s="11" customFormat="1" ht="18" customHeight="1" x14ac:dyDescent="0.35">
      <c r="A42" s="159"/>
      <c r="B42" s="196"/>
      <c r="C42" s="234"/>
      <c r="D42" s="61">
        <f>(IF(OR(D41="",D40=""),"-",D41-D40))</f>
        <v>0</v>
      </c>
      <c r="E42" s="61" t="str">
        <f>(IF(OR(E41="",E40=""),"-",E41-E40))</f>
        <v>-</v>
      </c>
      <c r="F42" s="62" t="s">
        <v>14</v>
      </c>
      <c r="G42" s="35" t="str">
        <f>IF(AND(G40="",G41&gt;0),(IF((SUM($G40:G40)&gt;0),G41-1,G41-G40)),(IF(G40="","-",(IF(AND(G40&gt;0,G41="",MAX(F41:$G41)&gt;0),"-",(IF(AND(G40&gt;0,G41="",MAX(F41:$G41)=0),"-",G41-G40)))))))</f>
        <v>-</v>
      </c>
      <c r="H42" s="35" t="str">
        <f>IF(AND(H40="",H41&gt;0),(IF((SUM($G40:H40)&gt;0),H41-1,H41-H40)),(IF(H40="","-",(IF(AND(H40&gt;0,H41="",MAX(G41:$G41)&gt;0),"-",(IF(AND(H40&gt;0,H41="",MAX(G41:$G41)=0),"-",H41-H40)))))))</f>
        <v>-</v>
      </c>
      <c r="I42" s="35" t="str">
        <f>IF(AND(I40="",I41&gt;0),(IF((SUM($G40:I40)&gt;0),I41-1,I41-I40)),(IF(I40="","-",(IF(AND(I40&gt;0,I41="",MAX($G41:H41)&gt;0),"-",(IF(AND(I40&gt;0,I41="",MAX($G41:H41)=0),"-",I41-I40)))))))</f>
        <v>-</v>
      </c>
      <c r="J42" s="35" t="str">
        <f>IF(AND(J40="",J41&gt;0),(IF((SUM($G40:J40)&gt;0),J41-1,J41-J40)),(IF(J40="","-",(IF(AND(J40&gt;0,J41="",MAX($G41:I41)&gt;0),"-",(IF(AND(J40&gt;0,J41="",MAX($G41:I41)=0),"-",J41-J40)))))))</f>
        <v>-</v>
      </c>
      <c r="K42" s="35" t="str">
        <f>IF(AND(K40="",K41&gt;0),(IF((SUM($G40:K40)&gt;0),K41-1,K41-K40)),(IF(K40="","-",(IF(AND(K40&gt;0,K41="",MAX($G41:J41)&gt;0),"-",(IF(AND(K40&gt;0,K41="",MAX($G41:J41)=0),"-",K41-K40)))))))</f>
        <v>-</v>
      </c>
      <c r="L42" s="35" t="str">
        <f>IF(AND(L40="",L41&gt;0),(IF((SUM($G40:L40)&gt;0),L41-1,L41-L40)),(IF(L40="","-",(IF(AND(L40&gt;0,L41="",MAX($G41:K41)&gt;0),"-",(IF(AND(L40&gt;0,L41="",MAX($G41:K41)=0),"-",L41-L40)))))))</f>
        <v>-</v>
      </c>
      <c r="M42" s="35" t="str">
        <f>IF(AND(M40="",M41&gt;0),(IF((SUM($G40:M40)&gt;0),M41-1,M41-M40)),(IF(M40="","-",(IF(AND(M40&gt;0,M41="",MAX($G41:L41)&gt;0),"-",(IF(AND(M40&gt;0,M41="",MAX($G41:L41)=0),"-",M41-M40)))))))</f>
        <v>-</v>
      </c>
      <c r="N42" s="35" t="str">
        <f>IF(AND(N40="",N41&gt;0),(IF((SUM($G40:N40)&gt;0),N41-1,N41-N40)),(IF(N40="","-",(IF(AND(N40&gt;0,N41="",MAX($G41:M41)&gt;0),"-",(IF(AND(N40&gt;0,N41="",MAX($G41:M41)=0),"-",N41-N40)))))))</f>
        <v>-</v>
      </c>
      <c r="O42" s="35">
        <f>IF(AND(O40="",O41&gt;0),(IF((SUM($G40:O40)&gt;0),O41-1,O41-O40)),(IF(O40="","-",(IF(AND(O40&gt;0,O41="",MAX($G41:N41)&gt;0),"-",(IF(AND(O40&gt;0,O41="",MAX($G41:N41)=0),"-",O41-O40)))))))</f>
        <v>-0.19999999999999998</v>
      </c>
      <c r="P42" s="35">
        <f>IF(AND(P40="",P41&gt;0),(IF((SUM($G40:P40)&gt;0),P41-1,P41-P40)),(IF(P40="","-",(IF(AND(P40&gt;0,P41="",MAX($G41:O41)&gt;0),"-",(IF(AND(P40&gt;0,P41="",MAX($G41:O41)=0),"-",P41-P40)))))))</f>
        <v>0</v>
      </c>
      <c r="Q42" s="35">
        <f>IF(AND(Q40="",Q41&gt;0),(IF((SUM($G40:Q40)&gt;0),Q41-1,Q41-Q40)),(IF(Q40="","-",(IF(AND(Q40&gt;0,Q41="",MAX($G41:P41)&gt;0),"-",(IF(AND(Q40&gt;0,Q41="",MAX($G41:P41)=0),"-",Q41-Q40)))))))</f>
        <v>0</v>
      </c>
      <c r="R42" s="37">
        <f>IF(AND(R40="",R41&gt;0),(IF((SUM($G40:R40)&gt;0),R41-1,R41-R40)),(IF(R40="","-",(IF(AND(R40&gt;0,R41="",MAX($G41:Q41)&gt;0),"-",(IF(AND(R40&gt;0,R41="",MAX($G41:Q41)=0),"-",R41-R40)))))))</f>
        <v>0</v>
      </c>
      <c r="S42" s="35" t="str">
        <f>IF(AND(S40="",S41&gt;0),(IF((SUM($G40:S40)&gt;0),S41-1,S41-S40)),(IF(S40="","-",(IF(AND(S40&gt;0,S41="",MAX($G41:R41)&gt;0),"-",(IF(AND(S40&gt;0,S41="",MAX($G41:R41)=0),"-",S41-S40)))))))</f>
        <v>-</v>
      </c>
      <c r="T42" s="35" t="str">
        <f>IF(AND(T40="",T41&gt;0),(IF((SUM($G40:T40)&gt;0),T41-1,T41-T40)),(IF(T40="","-",(IF(AND(T40&gt;0,T41="",MAX($G41:S41)&gt;0),"-",(IF(AND(T40&gt;0,T41="",MAX($G41:S41)=0),"-",T41-T40)))))))</f>
        <v>-</v>
      </c>
      <c r="U42" s="35" t="str">
        <f>IF(AND(U40="",U41&gt;0),(IF((SUM($G40:U40)&gt;0),U41-1,U41-U40)),(IF(U40="","-",(IF(AND(U40&gt;0,U41="",MAX($G41:T41)&gt;0),"-",(IF(AND(U40&gt;0,U41="",MAX($G41:T41)=0),"-",U41-U40)))))))</f>
        <v>-</v>
      </c>
      <c r="V42" s="35" t="str">
        <f>IF(AND(V40="",V41&gt;0),(IF((SUM($G40:V40)&gt;0),V41-1,V41-V40)),(IF(V40="","-",(IF(AND(V40&gt;0,V41="",MAX($G41:U41)&gt;0),"-",(IF(AND(V40&gt;0,V41="",MAX($G41:U41)=0),"-",V41-V40)))))))</f>
        <v>-</v>
      </c>
      <c r="W42" s="35" t="str">
        <f>IF(AND(W40="",W41&gt;0),(IF((SUM($G40:W40)&gt;0),W41-1,W41-W40)),(IF(W40="","-",(IF(AND(W40&gt;0,W41="",MAX($G41:V41)&gt;0),"-",(IF(AND(W40&gt;0,W41="",MAX($G41:V41)=0),"-",W41-W40)))))))</f>
        <v>-</v>
      </c>
      <c r="X42" s="35" t="str">
        <f>IF(AND(X40="",X41&gt;0),(IF((SUM($G40:X40)&gt;0),X41-1,X41-X40)),(IF(X40="","-",(IF(AND(X40&gt;0,X41="",MAX($G41:W41)&gt;0),"-",(IF(AND(X40&gt;0,X41="",MAX($G41:W41)=0),"-",X41-X40)))))))</f>
        <v>-</v>
      </c>
      <c r="Y42" s="35" t="str">
        <f>IF(AND(Y40="",Y41&gt;0),(IF((SUM($G40:Y40)&gt;0),Y41-1,Y41-Y40)),(IF(Y40="","-",(IF(AND(Y40&gt;0,Y41="",MAX($G41:X41)&gt;0),"-",(IF(AND(Y40&gt;0,Y41="",MAX($G41:X41)=0),"-",Y41-Y40)))))))</f>
        <v>-</v>
      </c>
      <c r="Z42" s="35" t="str">
        <f>IF(AND(Z40="",Z41&gt;0),(IF((SUM($G40:Z40)&gt;0),Z41-1,Z41-Z40)),(IF(Z40="","-",(IF(AND(Z40&gt;0,Z41="",MAX($G41:Y41)&gt;0),"-",(IF(AND(Z40&gt;0,Z41="",MAX($G41:Y41)=0),"-",Z41-Z40)))))))</f>
        <v>-</v>
      </c>
      <c r="AA42" s="35" t="str">
        <f>IF(AND(AA40="",AA41&gt;0),(IF((SUM($G40:AA40)&gt;0),AA41-1,AA41-AA40)),(IF(AA40="","-",(IF(AND(AA40&gt;0,AA41="",MAX($G41:Z41)&gt;0),"-",(IF(AND(AA40&gt;0,AA41="",MAX($G41:Z41)=0),"-",AA41-AA40)))))))</f>
        <v>-</v>
      </c>
      <c r="AB42" s="35" t="str">
        <f>IF(AND(AB40="",AB41&gt;0),(IF((SUM($G40:AB40)&gt;0),AB41-1,AB41-AB40)),(IF(AB40="","-",(IF(AND(AB40&gt;0,AB41="",MAX($G41:AA41)&gt;0),"-",(IF(AND(AB40&gt;0,AB41="",MAX($G41:AA41)=0),"-",AB41-AB40)))))))</f>
        <v>-</v>
      </c>
      <c r="AC42" s="35" t="str">
        <f>IF(AND(AC40="",AC41&gt;0),(IF((SUM($G40:AC40)&gt;0),AC41-1,AC41-AC40)),(IF(AC40="","-",(IF(AND(AC40&gt;0,AC41="",MAX($G41:AB41)&gt;0),"-",(IF(AND(AC40&gt;0,AC41="",MAX($G41:AB41)=0),"-",AC41-AC40)))))))</f>
        <v>-</v>
      </c>
      <c r="AD42" s="37" t="str">
        <f>IF(AND(AD40="",AD41&gt;0),(IF((SUM($G40:AD40)&gt;0),AD41-1,AD41-AD40)),(IF(AD40="","-",(IF(AND(AD40&gt;0,AD41="",MAX($G41:AC41)&gt;0),"-",(IF(AND(AD40&gt;0,AD41="",MAX($G41:AC41)=0),"-",AD41-AD40)))))))</f>
        <v>-</v>
      </c>
      <c r="AE42" s="35" t="str">
        <f>IF(AND(AE40="",AE41&gt;0),(IF((SUM($G40:AE40)&gt;0),AE41-1,AE41-AE40)),(IF(AE40="","-",(IF(AND(AE40&gt;0,AE41="",MAX($G41:AD41)&gt;0),"-",(IF(AND(AE40&gt;0,AE41="",MAX($G41:AD41)=0),"-",AE41-AE40)))))))</f>
        <v>-</v>
      </c>
      <c r="AF42" s="35" t="str">
        <f>IF(AND(AF40="",AF41&gt;0),(IF((SUM($G40:AF40)&gt;0),AF41-1,AF41-AF40)),(IF(AF40="","-",(IF(AND(AF40&gt;0,AF41="",MAX($G41:AE41)&gt;0),"-",(IF(AND(AF40&gt;0,AF41="",MAX($G41:AE41)=0),"-",AF41-AF40)))))))</f>
        <v>-</v>
      </c>
      <c r="AG42" s="35" t="str">
        <f>IF(AND(AG40="",AG41&gt;0),(IF((SUM($G40:AG40)&gt;0),AG41-1,AG41-AG40)),(IF(AG40="","-",(IF(AND(AG40&gt;0,AG41="",MAX($G41:AF41)&gt;0),"-",(IF(AND(AG40&gt;0,AG41="",MAX($G41:AF41)=0),"-",AG41-AG40)))))))</f>
        <v>-</v>
      </c>
      <c r="AH42" s="35" t="str">
        <f>IF(AND(AH40="",AH41&gt;0),(IF((SUM($G40:AH40)&gt;0),AH41-1,AH41-AH40)),(IF(AH40="","-",(IF(AND(AH40&gt;0,AH41="",MAX($G41:AG41)&gt;0),"-",(IF(AND(AH40&gt;0,AH41="",MAX($G41:AG41)=0),"-",AH41-AH40)))))))</f>
        <v>-</v>
      </c>
      <c r="AI42" s="35" t="str">
        <f>IF(AND(AI40="",AI41&gt;0),(IF((SUM($G40:AI40)&gt;0),AI41-1,AI41-AI40)),(IF(AI40="","-",(IF(AND(AI40&gt;0,AI41="",MAX($G41:AH41)&gt;0),"-",(IF(AND(AI40&gt;0,AI41="",MAX($G41:AH41)=0),"-",AI41-AI40)))))))</f>
        <v>-</v>
      </c>
      <c r="AJ42" s="35" t="str">
        <f>IF(AND(AJ40="",AJ41&gt;0),(IF((SUM($G40:AJ40)&gt;0),AJ41-1,AJ41-AJ40)),(IF(AJ40="","-",(IF(AND(AJ40&gt;0,AJ41="",MAX($G41:AI41)&gt;0),"-",(IF(AND(AJ40&gt;0,AJ41="",MAX($G41:AI41)=0),"-",AJ41-AJ40)))))))</f>
        <v>-</v>
      </c>
      <c r="AK42" s="35" t="str">
        <f>IF(AND(AK40="",AK41&gt;0),(IF((SUM($G40:AK40)&gt;0),AK41-1,AK41-AK40)),(IF(AK40="","-",(IF(AND(AK40&gt;0,AK41="",MAX($G41:AJ41)&gt;0),"-",(IF(AND(AK40&gt;0,AK41="",MAX($G41:AJ41)=0),"-",AK41-AK40)))))))</f>
        <v>-</v>
      </c>
      <c r="AL42" s="35" t="str">
        <f>IF(AND(AL40="",AL41&gt;0),(IF((SUM($G40:AL40)&gt;0),AL41-1,AL41-AL40)),(IF(AL40="","-",(IF(AND(AL40&gt;0,AL41="",MAX($G41:AK41)&gt;0),"-",(IF(AND(AL40&gt;0,AL41="",MAX($G41:AK41)=0),"-",AL41-AL40)))))))</f>
        <v>-</v>
      </c>
      <c r="AM42" s="35" t="str">
        <f>IF(AND(AM40="",AM41&gt;0),(IF((SUM($G40:AM40)&gt;0),AM41-1,AM41-AM40)),(IF(AM40="","-",(IF(AND(AM40&gt;0,AM41="",MAX($G41:AL41)&gt;0),"-",(IF(AND(AM40&gt;0,AM41="",MAX($G41:AL41)=0),"-",AM41-AM40)))))))</f>
        <v>-</v>
      </c>
      <c r="AN42" s="35" t="str">
        <f>IF(AND(AN40="",AN41&gt;0),(IF((SUM($G40:AN40)&gt;0),AN41-1,AN41-AN40)),(IF(AN40="","-",(IF(AND(AN40&gt;0,AN41="",MAX($G41:AM41)&gt;0),"-",(IF(AND(AN40&gt;0,AN41="",MAX($G41:AM41)=0),"-",AN41-AN40)))))))</f>
        <v>-</v>
      </c>
      <c r="AO42" s="35" t="str">
        <f>IF(AND(AO40="",AO41&gt;0),(IF((SUM($G40:AO40)&gt;0),AO41-1,AO41-AO40)),(IF(AO40="","-",(IF(AND(AO40&gt;0,AO41="",MAX($G41:AN41)&gt;0),"-",(IF(AND(AO40&gt;0,AO41="",MAX($G41:AN41)=0),"-",AO41-AO40)))))))</f>
        <v>-</v>
      </c>
      <c r="AP42" s="37" t="str">
        <f>IF(AND(AP40="",AP41&gt;0),(IF((SUM($G40:AP40)&gt;0),AP41-1,AP41-AP40)),(IF(AP40="","-",(IF(AND(AP40&gt;0,AP41="",MAX($G41:AO41)&gt;0),"-",(IF(AND(AP40&gt;0,AP41="",MAX($G41:AO41)=0),"-",AP41-AP40)))))))</f>
        <v>-</v>
      </c>
    </row>
    <row r="43" spans="1:42" s="11" customFormat="1" ht="18" customHeight="1" x14ac:dyDescent="0.35">
      <c r="A43" s="157">
        <v>9</v>
      </c>
      <c r="B43" s="195"/>
      <c r="C43" s="231"/>
      <c r="D43" s="235"/>
      <c r="E43" s="235"/>
      <c r="F43" s="59" t="s">
        <v>5</v>
      </c>
      <c r="G43" s="227"/>
      <c r="H43" s="227"/>
      <c r="I43" s="227"/>
      <c r="J43" s="227"/>
      <c r="K43" s="227"/>
      <c r="L43" s="227"/>
      <c r="M43" s="227"/>
      <c r="N43" s="28"/>
      <c r="O43" s="227"/>
      <c r="P43" s="227"/>
      <c r="Q43" s="227"/>
      <c r="R43" s="227"/>
      <c r="S43" s="228"/>
      <c r="T43" s="227"/>
      <c r="U43" s="227"/>
      <c r="V43" s="227"/>
      <c r="W43" s="227"/>
      <c r="X43" s="227"/>
      <c r="Y43" s="227"/>
      <c r="Z43" s="227"/>
      <c r="AA43" s="227"/>
      <c r="AB43" s="227"/>
      <c r="AC43" s="227"/>
      <c r="AD43" s="229"/>
      <c r="AE43" s="228"/>
      <c r="AF43" s="227"/>
      <c r="AG43" s="227"/>
      <c r="AH43" s="227"/>
      <c r="AI43" s="227"/>
      <c r="AJ43" s="227"/>
      <c r="AK43" s="227"/>
      <c r="AL43" s="227"/>
      <c r="AM43" s="227"/>
      <c r="AN43" s="227"/>
      <c r="AO43" s="227"/>
      <c r="AP43" s="229"/>
    </row>
    <row r="44" spans="1:42" s="11" customFormat="1" ht="18" customHeight="1" x14ac:dyDescent="0.35">
      <c r="A44" s="158"/>
      <c r="B44" s="232"/>
      <c r="C44" s="233"/>
      <c r="D44" s="236"/>
      <c r="E44" s="236"/>
      <c r="F44" s="63" t="s">
        <v>1</v>
      </c>
      <c r="G44" s="90"/>
      <c r="H44" s="90"/>
      <c r="I44" s="90"/>
      <c r="J44" s="90"/>
      <c r="K44" s="90"/>
      <c r="L44" s="90"/>
      <c r="M44" s="90"/>
      <c r="N44" s="90"/>
      <c r="O44" s="90"/>
      <c r="P44" s="90"/>
      <c r="Q44" s="90"/>
      <c r="R44" s="90"/>
      <c r="S44" s="76"/>
      <c r="T44" s="90"/>
      <c r="U44" s="90"/>
      <c r="V44" s="90"/>
      <c r="W44" s="90"/>
      <c r="X44" s="90"/>
      <c r="Y44" s="90"/>
      <c r="Z44" s="90"/>
      <c r="AA44" s="90"/>
      <c r="AB44" s="90"/>
      <c r="AC44" s="90"/>
      <c r="AD44" s="91"/>
      <c r="AE44" s="76"/>
      <c r="AF44" s="90"/>
      <c r="AG44" s="90"/>
      <c r="AH44" s="90"/>
      <c r="AI44" s="90"/>
      <c r="AJ44" s="90"/>
      <c r="AK44" s="90"/>
      <c r="AL44" s="90"/>
      <c r="AM44" s="90"/>
      <c r="AN44" s="90"/>
      <c r="AO44" s="90"/>
      <c r="AP44" s="91"/>
    </row>
    <row r="45" spans="1:42" s="11" customFormat="1" ht="18" customHeight="1" x14ac:dyDescent="0.35">
      <c r="A45" s="159"/>
      <c r="B45" s="196"/>
      <c r="C45" s="234"/>
      <c r="D45" s="61" t="str">
        <f>(IF(OR(D44="",D43=""),"-",D44-D43))</f>
        <v>-</v>
      </c>
      <c r="E45" s="61" t="str">
        <f>(IF(OR(E44="",E43=""),"-",E44-E43))</f>
        <v>-</v>
      </c>
      <c r="F45" s="62" t="s">
        <v>14</v>
      </c>
      <c r="G45" s="35" t="str">
        <f>IF(AND(G43="",G44&gt;0),(IF((SUM($G43:G43)&gt;0),G44-1,G44-G43)),(IF(G43="","-",(IF(AND(G43&gt;0,G44="",MAX(F44:$G44)&gt;0),"-",(IF(AND(G43&gt;0,G44="",MAX(F44:$G44)=0),"-",G44-G43)))))))</f>
        <v>-</v>
      </c>
      <c r="H45" s="35" t="str">
        <f>IF(AND(H43="",H44&gt;0),(IF((SUM($G43:H43)&gt;0),H44-1,H44-H43)),(IF(H43="","-",(IF(AND(H43&gt;0,H44="",MAX(G44:$G44)&gt;0),"-",(IF(AND(H43&gt;0,H44="",MAX(G44:$G44)=0),"-",H44-H43)))))))</f>
        <v>-</v>
      </c>
      <c r="I45" s="35" t="str">
        <f>IF(AND(I43="",I44&gt;0),(IF((SUM($G43:I43)&gt;0),I44-1,I44-I43)),(IF(I43="","-",(IF(AND(I43&gt;0,I44="",MAX($G44:H44)&gt;0),"-",(IF(AND(I43&gt;0,I44="",MAX($G44:H44)=0),"-",I44-I43)))))))</f>
        <v>-</v>
      </c>
      <c r="J45" s="35" t="str">
        <f>IF(AND(J43="",J44&gt;0),(IF((SUM($G43:J43)&gt;0),J44-1,J44-J43)),(IF(J43="","-",(IF(AND(J43&gt;0,J44="",MAX($G44:I44)&gt;0),"-",(IF(AND(J43&gt;0,J44="",MAX($G44:I44)=0),"-",J44-J43)))))))</f>
        <v>-</v>
      </c>
      <c r="K45" s="35" t="str">
        <f>IF(AND(K43="",K44&gt;0),(IF((SUM($G43:K43)&gt;0),K44-1,K44-K43)),(IF(K43="","-",(IF(AND(K43&gt;0,K44="",MAX($G44:J44)&gt;0),"-",(IF(AND(K43&gt;0,K44="",MAX($G44:J44)=0),"-",K44-K43)))))))</f>
        <v>-</v>
      </c>
      <c r="L45" s="35" t="str">
        <f>IF(AND(L43="",L44&gt;0),(IF((SUM($G43:L43)&gt;0),L44-1,L44-L43)),(IF(L43="","-",(IF(AND(L43&gt;0,L44="",MAX($G44:K44)&gt;0),"-",(IF(AND(L43&gt;0,L44="",MAX($G44:K44)=0),"-",L44-L43)))))))</f>
        <v>-</v>
      </c>
      <c r="M45" s="35" t="str">
        <f>IF(AND(M43="",M44&gt;0),(IF((SUM($G43:M43)&gt;0),M44-1,M44-M43)),(IF(M43="","-",(IF(AND(M43&gt;0,M44="",MAX($G44:L44)&gt;0),"-",(IF(AND(M43&gt;0,M44="",MAX($G44:L44)=0),"-",M44-M43)))))))</f>
        <v>-</v>
      </c>
      <c r="N45" s="35" t="str">
        <f>IF(AND(N43="",N44&gt;0),(IF((SUM($G43:N43)&gt;0),N44-1,N44-N43)),(IF(N43="","-",(IF(AND(N43&gt;0,N44="",MAX($G44:M44)&gt;0),"-",(IF(AND(N43&gt;0,N44="",MAX($G44:M44)=0),"-",N44-N43)))))))</f>
        <v>-</v>
      </c>
      <c r="O45" s="35" t="str">
        <f>IF(AND(O43="",O44&gt;0),(IF((SUM($G43:O43)&gt;0),O44-1,O44-O43)),(IF(O43="","-",(IF(AND(O43&gt;0,O44="",MAX($G44:N44)&gt;0),"-",(IF(AND(O43&gt;0,O44="",MAX($G44:N44)=0),"-",O44-O43)))))))</f>
        <v>-</v>
      </c>
      <c r="P45" s="35" t="str">
        <f>IF(AND(P43="",P44&gt;0),(IF((SUM($G43:P43)&gt;0),P44-1,P44-P43)),(IF(P43="","-",(IF(AND(P43&gt;0,P44="",MAX($G44:O44)&gt;0),"-",(IF(AND(P43&gt;0,P44="",MAX($G44:O44)=0),"-",P44-P43)))))))</f>
        <v>-</v>
      </c>
      <c r="Q45" s="35" t="str">
        <f>IF(AND(Q43="",Q44&gt;0),(IF((SUM($G43:Q43)&gt;0),Q44-1,Q44-Q43)),(IF(Q43="","-",(IF(AND(Q43&gt;0,Q44="",MAX($G44:P44)&gt;0),"-",(IF(AND(Q43&gt;0,Q44="",MAX($G44:P44)=0),"-",Q44-Q43)))))))</f>
        <v>-</v>
      </c>
      <c r="R45" s="37" t="str">
        <f>IF(AND(R43="",R44&gt;0),(IF((SUM($G43:R43)&gt;0),R44-1,R44-R43)),(IF(R43="","-",(IF(AND(R43&gt;0,R44="",MAX($G44:Q44)&gt;0),"-",(IF(AND(R43&gt;0,R44="",MAX($G44:Q44)=0),"-",R44-R43)))))))</f>
        <v>-</v>
      </c>
      <c r="S45" s="35" t="str">
        <f>IF(AND(S43="",S44&gt;0),(IF((SUM($G43:S43)&gt;0),S44-1,S44-S43)),(IF(S43="","-",(IF(AND(S43&gt;0,S44="",MAX($G44:R44)&gt;0),"-",(IF(AND(S43&gt;0,S44="",MAX($G44:R44)=0),"-",S44-S43)))))))</f>
        <v>-</v>
      </c>
      <c r="T45" s="35" t="str">
        <f>IF(AND(T43="",T44&gt;0),(IF((SUM($G43:T43)&gt;0),T44-1,T44-T43)),(IF(T43="","-",(IF(AND(T43&gt;0,T44="",MAX($G44:S44)&gt;0),"-",(IF(AND(T43&gt;0,T44="",MAX($G44:S44)=0),"-",T44-T43)))))))</f>
        <v>-</v>
      </c>
      <c r="U45" s="35" t="str">
        <f>IF(AND(U43="",U44&gt;0),(IF((SUM($G43:U43)&gt;0),U44-1,U44-U43)),(IF(U43="","-",(IF(AND(U43&gt;0,U44="",MAX($G44:T44)&gt;0),"-",(IF(AND(U43&gt;0,U44="",MAX($G44:T44)=0),"-",U44-U43)))))))</f>
        <v>-</v>
      </c>
      <c r="V45" s="35" t="str">
        <f>IF(AND(V43="",V44&gt;0),(IF((SUM($G43:V43)&gt;0),V44-1,V44-V43)),(IF(V43="","-",(IF(AND(V43&gt;0,V44="",MAX($G44:U44)&gt;0),"-",(IF(AND(V43&gt;0,V44="",MAX($G44:U44)=0),"-",V44-V43)))))))</f>
        <v>-</v>
      </c>
      <c r="W45" s="35" t="str">
        <f>IF(AND(W43="",W44&gt;0),(IF((SUM($G43:W43)&gt;0),W44-1,W44-W43)),(IF(W43="","-",(IF(AND(W43&gt;0,W44="",MAX($G44:V44)&gt;0),"-",(IF(AND(W43&gt;0,W44="",MAX($G44:V44)=0),"-",W44-W43)))))))</f>
        <v>-</v>
      </c>
      <c r="X45" s="35" t="str">
        <f>IF(AND(X43="",X44&gt;0),(IF((SUM($G43:X43)&gt;0),X44-1,X44-X43)),(IF(X43="","-",(IF(AND(X43&gt;0,X44="",MAX($G44:W44)&gt;0),"-",(IF(AND(X43&gt;0,X44="",MAX($G44:W44)=0),"-",X44-X43)))))))</f>
        <v>-</v>
      </c>
      <c r="Y45" s="35" t="str">
        <f>IF(AND(Y43="",Y44&gt;0),(IF((SUM($G43:Y43)&gt;0),Y44-1,Y44-Y43)),(IF(Y43="","-",(IF(AND(Y43&gt;0,Y44="",MAX($G44:X44)&gt;0),"-",(IF(AND(Y43&gt;0,Y44="",MAX($G44:X44)=0),"-",Y44-Y43)))))))</f>
        <v>-</v>
      </c>
      <c r="Z45" s="35" t="str">
        <f>IF(AND(Z43="",Z44&gt;0),(IF((SUM($G43:Z43)&gt;0),Z44-1,Z44-Z43)),(IF(Z43="","-",(IF(AND(Z43&gt;0,Z44="",MAX($G44:Y44)&gt;0),"-",(IF(AND(Z43&gt;0,Z44="",MAX($G44:Y44)=0),"-",Z44-Z43)))))))</f>
        <v>-</v>
      </c>
      <c r="AA45" s="35" t="str">
        <f>IF(AND(AA43="",AA44&gt;0),(IF((SUM($G43:AA43)&gt;0),AA44-1,AA44-AA43)),(IF(AA43="","-",(IF(AND(AA43&gt;0,AA44="",MAX($G44:Z44)&gt;0),"-",(IF(AND(AA43&gt;0,AA44="",MAX($G44:Z44)=0),"-",AA44-AA43)))))))</f>
        <v>-</v>
      </c>
      <c r="AB45" s="35" t="str">
        <f>IF(AND(AB43="",AB44&gt;0),(IF((SUM($G43:AB43)&gt;0),AB44-1,AB44-AB43)),(IF(AB43="","-",(IF(AND(AB43&gt;0,AB44="",MAX($G44:AA44)&gt;0),"-",(IF(AND(AB43&gt;0,AB44="",MAX($G44:AA44)=0),"-",AB44-AB43)))))))</f>
        <v>-</v>
      </c>
      <c r="AC45" s="35" t="str">
        <f>IF(AND(AC43="",AC44&gt;0),(IF((SUM($G43:AC43)&gt;0),AC44-1,AC44-AC43)),(IF(AC43="","-",(IF(AND(AC43&gt;0,AC44="",MAX($G44:AB44)&gt;0),"-",(IF(AND(AC43&gt;0,AC44="",MAX($G44:AB44)=0),"-",AC44-AC43)))))))</f>
        <v>-</v>
      </c>
      <c r="AD45" s="37" t="str">
        <f>IF(AND(AD43="",AD44&gt;0),(IF((SUM($G43:AD43)&gt;0),AD44-1,AD44-AD43)),(IF(AD43="","-",(IF(AND(AD43&gt;0,AD44="",MAX($G44:AC44)&gt;0),"-",(IF(AND(AD43&gt;0,AD44="",MAX($G44:AC44)=0),"-",AD44-AD43)))))))</f>
        <v>-</v>
      </c>
      <c r="AE45" s="35" t="str">
        <f>IF(AND(AE43="",AE44&gt;0),(IF((SUM($G43:AE43)&gt;0),AE44-1,AE44-AE43)),(IF(AE43="","-",(IF(AND(AE43&gt;0,AE44="",MAX($G44:AD44)&gt;0),"-",(IF(AND(AE43&gt;0,AE44="",MAX($G44:AD44)=0),"-",AE44-AE43)))))))</f>
        <v>-</v>
      </c>
      <c r="AF45" s="35" t="str">
        <f>IF(AND(AF43="",AF44&gt;0),(IF((SUM($G43:AF43)&gt;0),AF44-1,AF44-AF43)),(IF(AF43="","-",(IF(AND(AF43&gt;0,AF44="",MAX($G44:AE44)&gt;0),"-",(IF(AND(AF43&gt;0,AF44="",MAX($G44:AE44)=0),"-",AF44-AF43)))))))</f>
        <v>-</v>
      </c>
      <c r="AG45" s="35" t="str">
        <f>IF(AND(AG43="",AG44&gt;0),(IF((SUM($G43:AG43)&gt;0),AG44-1,AG44-AG43)),(IF(AG43="","-",(IF(AND(AG43&gt;0,AG44="",MAX($G44:AF44)&gt;0),"-",(IF(AND(AG43&gt;0,AG44="",MAX($G44:AF44)=0),"-",AG44-AG43)))))))</f>
        <v>-</v>
      </c>
      <c r="AH45" s="35" t="str">
        <f>IF(AND(AH43="",AH44&gt;0),(IF((SUM($G43:AH43)&gt;0),AH44-1,AH44-AH43)),(IF(AH43="","-",(IF(AND(AH43&gt;0,AH44="",MAX($G44:AG44)&gt;0),"-",(IF(AND(AH43&gt;0,AH44="",MAX($G44:AG44)=0),"-",AH44-AH43)))))))</f>
        <v>-</v>
      </c>
      <c r="AI45" s="35" t="str">
        <f>IF(AND(AI43="",AI44&gt;0),(IF((SUM($G43:AI43)&gt;0),AI44-1,AI44-AI43)),(IF(AI43="","-",(IF(AND(AI43&gt;0,AI44="",MAX($G44:AH44)&gt;0),"-",(IF(AND(AI43&gt;0,AI44="",MAX($G44:AH44)=0),"-",AI44-AI43)))))))</f>
        <v>-</v>
      </c>
      <c r="AJ45" s="35" t="str">
        <f>IF(AND(AJ43="",AJ44&gt;0),(IF((SUM($G43:AJ43)&gt;0),AJ44-1,AJ44-AJ43)),(IF(AJ43="","-",(IF(AND(AJ43&gt;0,AJ44="",MAX($G44:AI44)&gt;0),"-",(IF(AND(AJ43&gt;0,AJ44="",MAX($G44:AI44)=0),"-",AJ44-AJ43)))))))</f>
        <v>-</v>
      </c>
      <c r="AK45" s="35" t="str">
        <f>IF(AND(AK43="",AK44&gt;0),(IF((SUM($G43:AK43)&gt;0),AK44-1,AK44-AK43)),(IF(AK43="","-",(IF(AND(AK43&gt;0,AK44="",MAX($G44:AJ44)&gt;0),"-",(IF(AND(AK43&gt;0,AK44="",MAX($G44:AJ44)=0),"-",AK44-AK43)))))))</f>
        <v>-</v>
      </c>
      <c r="AL45" s="35" t="str">
        <f>IF(AND(AL43="",AL44&gt;0),(IF((SUM($G43:AL43)&gt;0),AL44-1,AL44-AL43)),(IF(AL43="","-",(IF(AND(AL43&gt;0,AL44="",MAX($G44:AK44)&gt;0),"-",(IF(AND(AL43&gt;0,AL44="",MAX($G44:AK44)=0),"-",AL44-AL43)))))))</f>
        <v>-</v>
      </c>
      <c r="AM45" s="35" t="str">
        <f>IF(AND(AM43="",AM44&gt;0),(IF((SUM($G43:AM43)&gt;0),AM44-1,AM44-AM43)),(IF(AM43="","-",(IF(AND(AM43&gt;0,AM44="",MAX($G44:AL44)&gt;0),"-",(IF(AND(AM43&gt;0,AM44="",MAX($G44:AL44)=0),"-",AM44-AM43)))))))</f>
        <v>-</v>
      </c>
      <c r="AN45" s="35" t="str">
        <f>IF(AND(AN43="",AN44&gt;0),(IF((SUM($G43:AN43)&gt;0),AN44-1,AN44-AN43)),(IF(AN43="","-",(IF(AND(AN43&gt;0,AN44="",MAX($G44:AM44)&gt;0),"-",(IF(AND(AN43&gt;0,AN44="",MAX($G44:AM44)=0),"-",AN44-AN43)))))))</f>
        <v>-</v>
      </c>
      <c r="AO45" s="35" t="str">
        <f>IF(AND(AO43="",AO44&gt;0),(IF((SUM($G43:AO43)&gt;0),AO44-1,AO44-AO43)),(IF(AO43="","-",(IF(AND(AO43&gt;0,AO44="",MAX($G44:AN44)&gt;0),"-",(IF(AND(AO43&gt;0,AO44="",MAX($G44:AN44)=0),"-",AO44-AO43)))))))</f>
        <v>-</v>
      </c>
      <c r="AP45" s="37" t="str">
        <f>IF(AND(AP43="",AP44&gt;0),(IF((SUM($G43:AP43)&gt;0),AP44-1,AP44-AP43)),(IF(AP43="","-",(IF(AND(AP43&gt;0,AP44="",MAX($G44:AO44)&gt;0),"-",(IF(AND(AP43&gt;0,AP44="",MAX($G44:AO44)=0),"-",AP44-AP43)))))))</f>
        <v>-</v>
      </c>
    </row>
    <row r="46" spans="1:42" s="11" customFormat="1" ht="18" customHeight="1" x14ac:dyDescent="0.35">
      <c r="A46" s="157">
        <v>10</v>
      </c>
      <c r="B46" s="195"/>
      <c r="C46" s="231"/>
      <c r="D46" s="235"/>
      <c r="E46" s="235"/>
      <c r="F46" s="59" t="s">
        <v>5</v>
      </c>
      <c r="G46" s="227"/>
      <c r="H46" s="227"/>
      <c r="I46" s="227"/>
      <c r="J46" s="227"/>
      <c r="K46" s="227"/>
      <c r="L46" s="227"/>
      <c r="M46" s="227"/>
      <c r="N46" s="28"/>
      <c r="O46" s="227"/>
      <c r="P46" s="227"/>
      <c r="Q46" s="227"/>
      <c r="R46" s="229"/>
      <c r="S46" s="227"/>
      <c r="T46" s="227"/>
      <c r="U46" s="227"/>
      <c r="V46" s="227"/>
      <c r="W46" s="227"/>
      <c r="X46" s="227"/>
      <c r="Y46" s="227"/>
      <c r="Z46" s="227"/>
      <c r="AA46" s="227"/>
      <c r="AB46" s="227"/>
      <c r="AC46" s="227"/>
      <c r="AD46" s="229"/>
      <c r="AE46" s="228"/>
      <c r="AF46" s="227"/>
      <c r="AG46" s="227"/>
      <c r="AH46" s="227"/>
      <c r="AI46" s="227"/>
      <c r="AJ46" s="227"/>
      <c r="AK46" s="227"/>
      <c r="AL46" s="227"/>
      <c r="AM46" s="227"/>
      <c r="AN46" s="227"/>
      <c r="AO46" s="227"/>
      <c r="AP46" s="229"/>
    </row>
    <row r="47" spans="1:42" s="11" customFormat="1" ht="18" customHeight="1" x14ac:dyDescent="0.35">
      <c r="A47" s="158"/>
      <c r="B47" s="232"/>
      <c r="C47" s="233"/>
      <c r="D47" s="51"/>
      <c r="E47" s="51"/>
      <c r="F47" s="64" t="s">
        <v>1</v>
      </c>
      <c r="G47" s="76"/>
      <c r="H47" s="77"/>
      <c r="I47" s="77"/>
      <c r="J47" s="90"/>
      <c r="K47" s="90"/>
      <c r="L47" s="90"/>
      <c r="M47" s="90"/>
      <c r="N47" s="90"/>
      <c r="O47" s="90"/>
      <c r="P47" s="90"/>
      <c r="Q47" s="90"/>
      <c r="R47" s="90"/>
      <c r="S47" s="76"/>
      <c r="T47" s="77"/>
      <c r="U47" s="77"/>
      <c r="V47" s="77"/>
      <c r="W47" s="77"/>
      <c r="X47" s="77"/>
      <c r="Y47" s="77"/>
      <c r="Z47" s="77"/>
      <c r="AA47" s="77"/>
      <c r="AB47" s="77"/>
      <c r="AC47" s="77"/>
      <c r="AD47" s="78"/>
      <c r="AE47" s="76"/>
      <c r="AF47" s="77"/>
      <c r="AG47" s="77"/>
      <c r="AH47" s="77"/>
      <c r="AI47" s="77"/>
      <c r="AJ47" s="77"/>
      <c r="AK47" s="77"/>
      <c r="AL47" s="77"/>
      <c r="AM47" s="77"/>
      <c r="AN47" s="77"/>
      <c r="AO47" s="77"/>
      <c r="AP47" s="78"/>
    </row>
    <row r="48" spans="1:42" s="11" customFormat="1" ht="18" customHeight="1" x14ac:dyDescent="0.35">
      <c r="A48" s="159"/>
      <c r="B48" s="196"/>
      <c r="C48" s="234"/>
      <c r="D48" s="65" t="str">
        <f>(IF(OR(D47="",D46=""),"-",D47-D46))</f>
        <v>-</v>
      </c>
      <c r="E48" s="65" t="str">
        <f>(IF(OR(E47="",E46=""),"-",E47-E46))</f>
        <v>-</v>
      </c>
      <c r="F48" s="66" t="s">
        <v>14</v>
      </c>
      <c r="G48" s="35" t="str">
        <f>IF(AND(G46="",G47&gt;0),(IF((SUM($G46:G46)&gt;0),G47-1,G47-G46)),(IF(G46="","-",(IF(AND(G46&gt;0,G47="",MAX(F47:$G47)&gt;0),"-",(IF(AND(G46&gt;0,G47="",MAX(F47:$G47)=0),"-",G47-G46)))))))</f>
        <v>-</v>
      </c>
      <c r="H48" s="35" t="str">
        <f>IF(AND(H46="",H47&gt;0),(IF((SUM($G46:H46)&gt;0),H47-1,H47-H46)),(IF(H46="","-",(IF(AND(H46&gt;0,H47="",MAX(G47:$G47)&gt;0),"-",(IF(AND(H46&gt;0,H47="",MAX(G47:$G47)=0),"-",H47-H46)))))))</f>
        <v>-</v>
      </c>
      <c r="I48" s="35" t="str">
        <f>IF(AND(I46="",I47&gt;0),(IF((SUM($G46:I46)&gt;0),I47-1,I47-I46)),(IF(I46="","-",(IF(AND(I46&gt;0,I47="",MAX($G47:H47)&gt;0),"-",(IF(AND(I46&gt;0,I47="",MAX($G47:H47)=0),"-",I47-I46)))))))</f>
        <v>-</v>
      </c>
      <c r="J48" s="35" t="str">
        <f>IF(AND(J46="",J47&gt;0),(IF((SUM($G46:J46)&gt;0),J47-1,J47-J46)),(IF(J46="","-",(IF(AND(J46&gt;0,J47="",MAX($G47:I47)&gt;0),"-",(IF(AND(J46&gt;0,J47="",MAX($G47:I47)=0),"-",J47-J46)))))))</f>
        <v>-</v>
      </c>
      <c r="K48" s="35" t="str">
        <f>IF(AND(K46="",K47&gt;0),(IF((SUM($G46:K46)&gt;0),K47-1,K47-K46)),(IF(K46="","-",(IF(AND(K46&gt;0,K47="",MAX($G47:J47)&gt;0),"-",(IF(AND(K46&gt;0,K47="",MAX($G47:J47)=0),"-",K47-K46)))))))</f>
        <v>-</v>
      </c>
      <c r="L48" s="35" t="str">
        <f>IF(AND(L46="",L47&gt;0),(IF((SUM($G46:L46)&gt;0),L47-1,L47-L46)),(IF(L46="","-",(IF(AND(L46&gt;0,L47="",MAX($G47:K47)&gt;0),"-",(IF(AND(L46&gt;0,L47="",MAX($G47:K47)=0),"-",L47-L46)))))))</f>
        <v>-</v>
      </c>
      <c r="M48" s="35" t="str">
        <f>IF(AND(M46="",M47&gt;0),(IF((SUM($G46:M46)&gt;0),M47-1,M47-M46)),(IF(M46="","-",(IF(AND(M46&gt;0,M47="",MAX($G47:L47)&gt;0),"-",(IF(AND(M46&gt;0,M47="",MAX($G47:L47)=0),"-",M47-M46)))))))</f>
        <v>-</v>
      </c>
      <c r="N48" s="35" t="str">
        <f>IF(AND(N46="",N47&gt;0),(IF((SUM($G46:N46)&gt;0),N47-1,N47-N46)),(IF(N46="","-",(IF(AND(N46&gt;0,N47="",MAX($G47:M47)&gt;0),"-",(IF(AND(N46&gt;0,N47="",MAX($G47:M47)=0),"-",N47-N46)))))))</f>
        <v>-</v>
      </c>
      <c r="O48" s="35" t="str">
        <f>IF(AND(O46="",O47&gt;0),(IF((SUM($G46:O46)&gt;0),O47-1,O47-O46)),(IF(O46="","-",(IF(AND(O46&gt;0,O47="",MAX($G47:N47)&gt;0),"-",(IF(AND(O46&gt;0,O47="",MAX($G47:N47)=0),"-",O47-O46)))))))</f>
        <v>-</v>
      </c>
      <c r="P48" s="35" t="str">
        <f>IF(AND(P46="",P47&gt;0),(IF((SUM($G46:P46)&gt;0),P47-1,P47-P46)),(IF(P46="","-",(IF(AND(P46&gt;0,P47="",MAX($G47:O47)&gt;0),"-",(IF(AND(P46&gt;0,P47="",MAX($G47:O47)=0),"-",P47-P46)))))))</f>
        <v>-</v>
      </c>
      <c r="Q48" s="35" t="str">
        <f>IF(AND(Q46="",Q47&gt;0),(IF((SUM($G46:Q46)&gt;0),Q47-1,Q47-Q46)),(IF(Q46="","-",(IF(AND(Q46&gt;0,Q47="",MAX($G47:P47)&gt;0),"-",(IF(AND(Q46&gt;0,Q47="",MAX($G47:P47)=0),"-",Q47-Q46)))))))</f>
        <v>-</v>
      </c>
      <c r="R48" s="37" t="str">
        <f>IF(AND(R46="",R47&gt;0),(IF((SUM($G46:R46)&gt;0),R47-1,R47-R46)),(IF(R46="","-",(IF(AND(R46&gt;0,R47="",MAX($G47:Q47)&gt;0),"-",(IF(AND(R46&gt;0,R47="",MAX($G47:Q47)=0),"-",R47-R46)))))))</f>
        <v>-</v>
      </c>
      <c r="S48" s="35" t="str">
        <f>IF(AND(S46="",S47&gt;0),(IF((SUM($G46:S46)&gt;0),S47-1,S47-S46)),(IF(S46="","-",(IF(AND(S46&gt;0,S47="",MAX($G47:R47)&gt;0),"-",(IF(AND(S46&gt;0,S47="",MAX($G47:R47)=0),"-",S47-S46)))))))</f>
        <v>-</v>
      </c>
      <c r="T48" s="35" t="str">
        <f>IF(AND(T46="",T47&gt;0),(IF((SUM($G46:T46)&gt;0),T47-1,T47-T46)),(IF(T46="","-",(IF(AND(T46&gt;0,T47="",MAX($G47:S47)&gt;0),"-",(IF(AND(T46&gt;0,T47="",MAX($G47:S47)=0),"-",T47-T46)))))))</f>
        <v>-</v>
      </c>
      <c r="U48" s="35" t="str">
        <f>IF(AND(U46="",U47&gt;0),(IF((SUM($G46:U46)&gt;0),U47-1,U47-U46)),(IF(U46="","-",(IF(AND(U46&gt;0,U47="",MAX($G47:T47)&gt;0),"-",(IF(AND(U46&gt;0,U47="",MAX($G47:T47)=0),"-",U47-U46)))))))</f>
        <v>-</v>
      </c>
      <c r="V48" s="35" t="str">
        <f>IF(AND(V46="",V47&gt;0),(IF((SUM($G46:V46)&gt;0),V47-1,V47-V46)),(IF(V46="","-",(IF(AND(V46&gt;0,V47="",MAX($G47:U47)&gt;0),"-",(IF(AND(V46&gt;0,V47="",MAX($G47:U47)=0),"-",V47-V46)))))))</f>
        <v>-</v>
      </c>
      <c r="W48" s="35" t="str">
        <f>IF(AND(W46="",W47&gt;0),(IF((SUM($G46:W46)&gt;0),W47-1,W47-W46)),(IF(W46="","-",(IF(AND(W46&gt;0,W47="",MAX($G47:V47)&gt;0),"-",(IF(AND(W46&gt;0,W47="",MAX($G47:V47)=0),"-",W47-W46)))))))</f>
        <v>-</v>
      </c>
      <c r="X48" s="35" t="str">
        <f>IF(AND(X46="",X47&gt;0),(IF((SUM($G46:X46)&gt;0),X47-1,X47-X46)),(IF(X46="","-",(IF(AND(X46&gt;0,X47="",MAX($G47:W47)&gt;0),"-",(IF(AND(X46&gt;0,X47="",MAX($G47:W47)=0),"-",X47-X46)))))))</f>
        <v>-</v>
      </c>
      <c r="Y48" s="35" t="str">
        <f>IF(AND(Y46="",Y47&gt;0),(IF((SUM($G46:Y46)&gt;0),Y47-1,Y47-Y46)),(IF(Y46="","-",(IF(AND(Y46&gt;0,Y47="",MAX($G47:X47)&gt;0),"-",(IF(AND(Y46&gt;0,Y47="",MAX($G47:X47)=0),"-",Y47-Y46)))))))</f>
        <v>-</v>
      </c>
      <c r="Z48" s="35" t="str">
        <f>IF(AND(Z46="",Z47&gt;0),(IF((SUM($G46:Z46)&gt;0),Z47-1,Z47-Z46)),(IF(Z46="","-",(IF(AND(Z46&gt;0,Z47="",MAX($G47:Y47)&gt;0),"-",(IF(AND(Z46&gt;0,Z47="",MAX($G47:Y47)=0),"-",Z47-Z46)))))))</f>
        <v>-</v>
      </c>
      <c r="AA48" s="35" t="str">
        <f>IF(AND(AA46="",AA47&gt;0),(IF((SUM($G46:AA46)&gt;0),AA47-1,AA47-AA46)),(IF(AA46="","-",(IF(AND(AA46&gt;0,AA47="",MAX($G47:Z47)&gt;0),"-",(IF(AND(AA46&gt;0,AA47="",MAX($G47:Z47)=0),"-",AA47-AA46)))))))</f>
        <v>-</v>
      </c>
      <c r="AB48" s="35" t="str">
        <f>IF(AND(AB46="",AB47&gt;0),(IF((SUM($G46:AB46)&gt;0),AB47-1,AB47-AB46)),(IF(AB46="","-",(IF(AND(AB46&gt;0,AB47="",MAX($G47:AA47)&gt;0),"-",(IF(AND(AB46&gt;0,AB47="",MAX($G47:AA47)=0),"-",AB47-AB46)))))))</f>
        <v>-</v>
      </c>
      <c r="AC48" s="35" t="str">
        <f>IF(AND(AC46="",AC47&gt;0),(IF((SUM($G46:AC46)&gt;0),AC47-1,AC47-AC46)),(IF(AC46="","-",(IF(AND(AC46&gt;0,AC47="",MAX($G47:AB47)&gt;0),"-",(IF(AND(AC46&gt;0,AC47="",MAX($G47:AB47)=0),"-",AC47-AC46)))))))</f>
        <v>-</v>
      </c>
      <c r="AD48" s="37" t="str">
        <f>IF(AND(AD46="",AD47&gt;0),(IF((SUM($G46:AD46)&gt;0),AD47-1,AD47-AD46)),(IF(AD46="","-",(IF(AND(AD46&gt;0,AD47="",MAX($G47:AC47)&gt;0),"-",(IF(AND(AD46&gt;0,AD47="",MAX($G47:AC47)=0),"-",AD47-AD46)))))))</f>
        <v>-</v>
      </c>
      <c r="AE48" s="35" t="str">
        <f>IF(AND(AE46="",AE47&gt;0),(IF((SUM($G46:AE46)&gt;0),AE47-1,AE47-AE46)),(IF(AE46="","-",(IF(AND(AE46&gt;0,AE47="",MAX($G47:AD47)&gt;0),"-",(IF(AND(AE46&gt;0,AE47="",MAX($G47:AD47)=0),"-",AE47-AE46)))))))</f>
        <v>-</v>
      </c>
      <c r="AF48" s="35" t="str">
        <f>IF(AND(AF46="",AF47&gt;0),(IF((SUM($G46:AF46)&gt;0),AF47-1,AF47-AF46)),(IF(AF46="","-",(IF(AND(AF46&gt;0,AF47="",MAX($G47:AE47)&gt;0),"-",(IF(AND(AF46&gt;0,AF47="",MAX($G47:AE47)=0),"-",AF47-AF46)))))))</f>
        <v>-</v>
      </c>
      <c r="AG48" s="35" t="str">
        <f>IF(AND(AG46="",AG47&gt;0),(IF((SUM($G46:AG46)&gt;0),AG47-1,AG47-AG46)),(IF(AG46="","-",(IF(AND(AG46&gt;0,AG47="",MAX($G47:AF47)&gt;0),"-",(IF(AND(AG46&gt;0,AG47="",MAX($G47:AF47)=0),"-",AG47-AG46)))))))</f>
        <v>-</v>
      </c>
      <c r="AH48" s="35" t="str">
        <f>IF(AND(AH46="",AH47&gt;0),(IF((SUM($G46:AH46)&gt;0),AH47-1,AH47-AH46)),(IF(AH46="","-",(IF(AND(AH46&gt;0,AH47="",MAX($G47:AG47)&gt;0),"-",(IF(AND(AH46&gt;0,AH47="",MAX($G47:AG47)=0),"-",AH47-AH46)))))))</f>
        <v>-</v>
      </c>
      <c r="AI48" s="35" t="str">
        <f>IF(AND(AI46="",AI47&gt;0),(IF((SUM($G46:AI46)&gt;0),AI47-1,AI47-AI46)),(IF(AI46="","-",(IF(AND(AI46&gt;0,AI47="",MAX($G47:AH47)&gt;0),"-",(IF(AND(AI46&gt;0,AI47="",MAX($G47:AH47)=0),"-",AI47-AI46)))))))</f>
        <v>-</v>
      </c>
      <c r="AJ48" s="35" t="str">
        <f>IF(AND(AJ46="",AJ47&gt;0),(IF((SUM($G46:AJ46)&gt;0),AJ47-1,AJ47-AJ46)),(IF(AJ46="","-",(IF(AND(AJ46&gt;0,AJ47="",MAX($G47:AI47)&gt;0),"-",(IF(AND(AJ46&gt;0,AJ47="",MAX($G47:AI47)=0),"-",AJ47-AJ46)))))))</f>
        <v>-</v>
      </c>
      <c r="AK48" s="35" t="str">
        <f>IF(AND(AK46="",AK47&gt;0),(IF((SUM($G46:AK46)&gt;0),AK47-1,AK47-AK46)),(IF(AK46="","-",(IF(AND(AK46&gt;0,AK47="",MAX($G47:AJ47)&gt;0),"-",(IF(AND(AK46&gt;0,AK47="",MAX($G47:AJ47)=0),"-",AK47-AK46)))))))</f>
        <v>-</v>
      </c>
      <c r="AL48" s="35" t="str">
        <f>IF(AND(AL46="",AL47&gt;0),(IF((SUM($G46:AL46)&gt;0),AL47-1,AL47-AL46)),(IF(AL46="","-",(IF(AND(AL46&gt;0,AL47="",MAX($G47:AK47)&gt;0),"-",(IF(AND(AL46&gt;0,AL47="",MAX($G47:AK47)=0),"-",AL47-AL46)))))))</f>
        <v>-</v>
      </c>
      <c r="AM48" s="35" t="str">
        <f>IF(AND(AM46="",AM47&gt;0),(IF((SUM($G46:AM46)&gt;0),AM47-1,AM47-AM46)),(IF(AM46="","-",(IF(AND(AM46&gt;0,AM47="",MAX($G47:AL47)&gt;0),"-",(IF(AND(AM46&gt;0,AM47="",MAX($G47:AL47)=0),"-",AM47-AM46)))))))</f>
        <v>-</v>
      </c>
      <c r="AN48" s="35" t="str">
        <f>IF(AND(AN46="",AN47&gt;0),(IF((SUM($G46:AN46)&gt;0),AN47-1,AN47-AN46)),(IF(AN46="","-",(IF(AND(AN46&gt;0,AN47="",MAX($G47:AM47)&gt;0),"-",(IF(AND(AN46&gt;0,AN47="",MAX($G47:AM47)=0),"-",AN47-AN46)))))))</f>
        <v>-</v>
      </c>
      <c r="AO48" s="35" t="str">
        <f>IF(AND(AO46="",AO47&gt;0),(IF((SUM($G46:AO46)&gt;0),AO47-1,AO47-AO46)),(IF(AO46="","-",(IF(AND(AO46&gt;0,AO47="",MAX($G47:AN47)&gt;0),"-",(IF(AND(AO46&gt;0,AO47="",MAX($G47:AN47)=0),"-",AO47-AO46)))))))</f>
        <v>-</v>
      </c>
      <c r="AP48" s="37" t="str">
        <f>IF(AND(AP46="",AP47&gt;0),(IF((SUM($G46:AP46)&gt;0),AP47-1,AP47-AP46)),(IF(AP46="","-",(IF(AND(AP46&gt;0,AP47="",MAX($G47:AO47)&gt;0),"-",(IF(AND(AP46&gt;0,AP47="",MAX($G47:AO47)=0),"-",AP47-AP46)))))))</f>
        <v>-</v>
      </c>
    </row>
    <row r="49" spans="1:46" s="11" customFormat="1" ht="18" customHeight="1" x14ac:dyDescent="0.3">
      <c r="A49" s="117" t="s">
        <v>49</v>
      </c>
      <c r="B49" s="118"/>
      <c r="C49" s="123">
        <f>SUM(C19:C48)</f>
        <v>1.0000000000000002</v>
      </c>
      <c r="D49" s="89">
        <v>43992</v>
      </c>
      <c r="E49" s="89">
        <v>44444</v>
      </c>
      <c r="F49" s="59" t="s">
        <v>50</v>
      </c>
      <c r="G49" s="73">
        <f>((MAX($G19:G19))*$C19)+((MAX($G22:G22))*$C22)+((MAX($G25:G25))*$C25)+((MAX($G28:G28))*$C28)+((MAX($G31:G31))*$C31)+((MAX($G34:G34))*$C34)+((MAX($G37:G37))*$C37)+((MAX($G40:G40))*$C40)+((MAX($G43:G43))*$C43)+((MAX($G46:G46))*$C46)</f>
        <v>0</v>
      </c>
      <c r="H49" s="73">
        <f>((MAX($G19:H19))*$C19)+((MAX($G22:H22))*$C22)+((MAX($G25:H25))*$C25)+((MAX($G28:H28))*$C28)+((MAX($G31:H31))*$C31)+((MAX($G34:H34))*$C34)+((MAX($G37:H37))*$C37)+((MAX($G40:H40))*$C40)+((MAX($G43:H43))*$C43)+((MAX($G46:H46))*$C46)</f>
        <v>0</v>
      </c>
      <c r="I49" s="73">
        <f>((MAX($G19:I19))*$C19)+((MAX($G22:I22))*$C22)+((MAX($G25:I25))*$C25)+((MAX($G28:I28))*$C28)+((MAX($G31:I31))*$C31)+((MAX($G34:I34))*$C34)+((MAX($G37:I37))*$C37)+((MAX($G40:I40))*$C40)+((MAX($G43:I43))*$C43)+((MAX($G46:I46))*$C46)</f>
        <v>1.0000000000000002E-2</v>
      </c>
      <c r="J49" s="73">
        <f>((MAX($G19:J19))*$C19)+((MAX($G22:J22))*$C22)+((MAX($G25:J25))*$C25)+((MAX($G28:J28))*$C28)+((MAX($G31:J31))*$C31)+((MAX($G34:J34))*$C34)+((MAX($G37:J37))*$C37)+((MAX($G40:J40))*$C40)+((MAX($G43:J43))*$C43)+((MAX($G46:J46))*$C46)</f>
        <v>2.2500000000000006E-2</v>
      </c>
      <c r="K49" s="73">
        <f>((MAX($G19:K19))*$C19)+((MAX($G22:K22))*$C22)+((MAX($G25:K25))*$C25)+((MAX($G28:K28))*$C28)+((MAX($G31:K31))*$C31)+((MAX($G34:K34))*$C34)+((MAX($G37:K37))*$C37)+((MAX($G40:K40))*$C40)+((MAX($G43:K43))*$C43)+((MAX($G46:K46))*$C46)</f>
        <v>4.3000000000000003E-2</v>
      </c>
      <c r="L49" s="73">
        <f>((MAX($G19:L19))*$C19)+((MAX($G22:L22))*$C22)+((MAX($G25:L25))*$C25)+((MAX($G28:L28))*$C28)+((MAX($G31:L31))*$C31)+((MAX($G34:L34))*$C34)+((MAX($G37:L37))*$C37)+((MAX($G40:L40))*$C40)+((MAX($G43:L43))*$C43)+((MAX($G46:L46))*$C46)</f>
        <v>5.6000000000000015E-2</v>
      </c>
      <c r="M49" s="73">
        <f>((MAX($G19:M19))*$C19)+((MAX($G22:M22))*$C22)+((MAX($G25:M25))*$C25)+((MAX($G28:M28))*$C28)+((MAX($G31:M31))*$C31)+((MAX($G34:M34))*$C34)+((MAX($G37:M37))*$C37)+((MAX($G40:M40))*$C40)+((MAX($G43:M43))*$C43)+((MAX($G46:M46))*$C46)</f>
        <v>8.2500000000000018E-2</v>
      </c>
      <c r="N49" s="73">
        <f>((MAX($G19:N19))*$C19)+((MAX($G22:N22))*$C22)+((MAX($G25:N25))*$C25)+((MAX($G28:N28))*$C28)+((MAX($G31:N31))*$C31)+((MAX($G34:N34))*$C34)+((MAX($G37:N37))*$C37)+((MAX($G40:N40))*$C40)+((MAX($G43:N43))*$C43)+((MAX($G46:N46))*$C46)</f>
        <v>0.22000000000000003</v>
      </c>
      <c r="O49" s="73">
        <f>((MAX($G19:O19))*$C19)+((MAX($G22:O22))*$C22)+((MAX($G25:O25))*$C25)+((MAX($G28:O28))*$C28)+((MAX($G31:O31))*$C31)+((MAX($G34:O34))*$C34)+((MAX($G37:O37))*$C37)+((MAX($G40:O40))*$C40)+((MAX($G43:O43))*$C43)+((MAX($G46:O46))*$C46)</f>
        <v>0.41000000000000003</v>
      </c>
      <c r="P49" s="73">
        <f>((MAX($G19:P19))*$C19)+((MAX($G22:P22))*$C22)+((MAX($G25:P25))*$C25)+((MAX($G28:P28))*$C28)+((MAX($G31:P31))*$C31)+((MAX($G34:P34))*$C34)+((MAX($G37:P37))*$C37)+((MAX($G40:P40))*$C40)+((MAX($G43:P43))*$C43)+((MAX($G46:P46))*$C46)</f>
        <v>0.57250000000000012</v>
      </c>
      <c r="Q49" s="73">
        <f>((MAX($G19:Q19))*$C19)+((MAX($G22:Q22))*$C22)+((MAX($G25:Q25))*$C25)+((MAX($G28:Q28))*$C28)+((MAX($G31:Q31))*$C31)+((MAX($G34:Q34))*$C34)+((MAX($G37:Q37))*$C37)+((MAX($G40:Q40))*$C40)+((MAX($G43:Q43))*$C43)+((MAX($G46:Q46))*$C46)</f>
        <v>0.68249999999999988</v>
      </c>
      <c r="R49" s="74">
        <f>((MAX($G19:R19))*$C19)+((MAX($G22:R22))*$C22)+((MAX($G25:R25))*$C25)+((MAX($G28:R28))*$C28)+((MAX($G31:R31))*$C31)+((MAX($G34:R34))*$C34)+((MAX($G37:R37))*$C37)+((MAX($G40:R40))*$C40)+((MAX($G43:R43))*$C43)+((MAX($G46:R46))*$C46)</f>
        <v>0.80449999999999999</v>
      </c>
      <c r="S49" s="73">
        <f>((MAX($G19:S19))*$C19)+((MAX($G22:S22))*$C22)+((MAX($G25:S25))*$C25)+((MAX($G28:S28))*$C28)+((MAX($G31:S31))*$C31)+((MAX($G34:S34))*$C34)+((MAX($G37:S37))*$C37)+((MAX($G40:S40))*$C40)+((MAX($G43:S43))*$C43)+((MAX($G46:S46))*$C46)</f>
        <v>0.88500000000000001</v>
      </c>
      <c r="T49" s="73">
        <f>((MAX($G19:T19))*$C19)+((MAX($G22:T22))*$C22)+((MAX($G25:T25))*$C25)+((MAX($G28:T28))*$C28)+((MAX($G31:T31))*$C31)+((MAX($G34:T34))*$C34)+((MAX($G37:T37))*$C37)+((MAX($G40:T40))*$C40)+((MAX($G43:T43))*$C43)+((MAX($G46:T46))*$C46)</f>
        <v>0.93</v>
      </c>
      <c r="U49" s="73">
        <f>((MAX($G19:U19))*$C19)+((MAX($G22:U22))*$C22)+((MAX($G25:U25))*$C25)+((MAX($G28:U28))*$C28)+((MAX($G31:U31))*$C31)+((MAX($G34:U34))*$C34)+((MAX($G37:U37))*$C37)+((MAX($G40:U40))*$C40)+((MAX($G43:U43))*$C43)+((MAX($G46:U46))*$C46)</f>
        <v>0.96500000000000008</v>
      </c>
      <c r="V49" s="73">
        <f>((MAX($G19:V19))*$C19)+((MAX($G22:V22))*$C22)+((MAX($G25:V25))*$C25)+((MAX($G28:V28))*$C28)+((MAX($G31:V31))*$C31)+((MAX($G34:V34))*$C34)+((MAX($G37:V37))*$C37)+((MAX($G40:V40))*$C40)+((MAX($G43:V43))*$C43)+((MAX($G46:V46))*$C46)</f>
        <v>0.9900000000000001</v>
      </c>
      <c r="W49" s="73">
        <f>((MAX($G19:W19))*$C19)+((MAX($G22:W22))*$C22)+((MAX($G25:W25))*$C25)+((MAX($G28:W28))*$C28)+((MAX($G31:W31))*$C31)+((MAX($G34:W34))*$C34)+((MAX($G37:W37))*$C37)+((MAX($G40:W40))*$C40)+((MAX($G43:W43))*$C43)+((MAX($G46:W46))*$C46)</f>
        <v>0.99500000000000011</v>
      </c>
      <c r="X49" s="73">
        <f>((MAX($G19:X19))*$C19)+((MAX($G22:X22))*$C22)+((MAX($G25:X25))*$C25)+((MAX($G28:X28))*$C28)+((MAX($G31:X31))*$C31)+((MAX($G34:X34))*$C34)+((MAX($G37:X37))*$C37)+((MAX($G40:X40))*$C40)+((MAX($G43:X43))*$C43)+((MAX($G46:X46))*$C46)</f>
        <v>1.0000000000000002</v>
      </c>
      <c r="Y49" s="73">
        <f>((MAX($G19:Y19))*$C19)+((MAX($G22:Y22))*$C22)+((MAX($G25:Y25))*$C25)+((MAX($G28:Y28))*$C28)+((MAX($G31:Y31))*$C31)+((MAX($G34:Y34))*$C34)+((MAX($G37:Y37))*$C37)+((MAX($G40:Y40))*$C40)+((MAX($G43:Y43))*$C43)+((MAX($G46:Y46))*$C46)</f>
        <v>1.0000000000000002</v>
      </c>
      <c r="Z49" s="73">
        <f>((MAX($G19:Z19))*$C19)+((MAX($G22:Z22))*$C22)+((MAX($G25:Z25))*$C25)+((MAX($G28:Z28))*$C28)+((MAX($G31:Z31))*$C31)+((MAX($G34:Z34))*$C34)+((MAX($G37:Z37))*$C37)+((MAX($G40:Z40))*$C40)+((MAX($G43:Z43))*$C43)+((MAX($G46:Z46))*$C46)</f>
        <v>1.0000000000000002</v>
      </c>
      <c r="AA49" s="73">
        <f>((MAX($G19:AA19))*$C19)+((MAX($G22:AA22))*$C22)+((MAX($G25:AA25))*$C25)+((MAX($G28:AA28))*$C28)+((MAX($G31:AA31))*$C31)+((MAX($G34:AA34))*$C34)+((MAX($G37:AA37))*$C37)+((MAX($G40:AA40))*$C40)+((MAX($G43:AA43))*$C43)+((MAX($G46:AA46))*$C46)</f>
        <v>1.0000000000000002</v>
      </c>
      <c r="AB49" s="73">
        <f>((MAX($G19:AB19))*$C19)+((MAX($G22:AB22))*$C22)+((MAX($G25:AB25))*$C25)+((MAX($G28:AB28))*$C28)+((MAX($G31:AB31))*$C31)+((MAX($G34:AB34))*$C34)+((MAX($G37:AB37))*$C37)+((MAX($G40:AB40))*$C40)+((MAX($G43:AB43))*$C43)+((MAX($G46:AB46))*$C46)</f>
        <v>1.0000000000000002</v>
      </c>
      <c r="AC49" s="73">
        <f>((MAX($G19:AC19))*$C19)+((MAX($G22:AC22))*$C22)+((MAX($G25:AC25))*$C25)+((MAX($G28:AC28))*$C28)+((MAX($G31:AC31))*$C31)+((MAX($G34:AC34))*$C34)+((MAX($G37:AC37))*$C37)+((MAX($G40:AC40))*$C40)+((MAX($G43:AC43))*$C43)+((MAX($G46:AC46))*$C46)</f>
        <v>1.0000000000000002</v>
      </c>
      <c r="AD49" s="74">
        <f>((MAX($G19:AD19))*$C19)+((MAX($G22:AD22))*$C22)+((MAX($G25:AD25))*$C25)+((MAX($G28:AD28))*$C28)+((MAX($G31:AD31))*$C31)+((MAX($G34:AD34))*$C34)+((MAX($G37:AD37))*$C37)+((MAX($G40:AD40))*$C40)+((MAX($G43:AD43))*$C43)+((MAX($G46:AD46))*$C46)</f>
        <v>1.0000000000000002</v>
      </c>
      <c r="AE49" s="75">
        <f>((MAX($G19:AE19))*$C19)+((MAX($G22:AE22))*$C22)+((MAX($G25:AE25))*$C25)+((MAX($G28:AE28))*$C28)+((MAX($G31:AE31))*$C31)+((MAX($G34:AE34))*$C34)+((MAX($G37:AE37))*$C37)+((MAX($G40:AE40))*$C40)+((MAX($G43:AE43))*$C43)+((MAX($G46:AE46))*$C46)</f>
        <v>1.0000000000000002</v>
      </c>
      <c r="AF49" s="73">
        <f>((MAX($G19:AF19))*$C19)+((MAX($G22:AF22))*$C22)+((MAX($G25:AF25))*$C25)+((MAX($G28:AF28))*$C28)+((MAX($G31:AF31))*$C31)+((MAX($G34:AF34))*$C34)+((MAX($G37:AF37))*$C37)+((MAX($G40:AF40))*$C40)+((MAX($G43:AF43))*$C43)+((MAX($G46:AF46))*$C46)</f>
        <v>1.0000000000000002</v>
      </c>
      <c r="AG49" s="73">
        <f>((MAX($G19:AG19))*$C19)+((MAX($G22:AG22))*$C22)+((MAX($G25:AG25))*$C25)+((MAX($G28:AG28))*$C28)+((MAX($G31:AG31))*$C31)+((MAX($G34:AG34))*$C34)+((MAX($G37:AG37))*$C37)+((MAX($G40:AG40))*$C40)+((MAX($G43:AG43))*$C43)+((MAX($G46:AG46))*$C46)</f>
        <v>1.0000000000000002</v>
      </c>
      <c r="AH49" s="73">
        <f>((MAX($G19:AH19))*$C19)+((MAX($G22:AH22))*$C22)+((MAX($G25:AH25))*$C25)+((MAX($G28:AH28))*$C28)+((MAX($G31:AH31))*$C31)+((MAX($G34:AH34))*$C34)+((MAX($G37:AH37))*$C37)+((MAX($G40:AH40))*$C40)+((MAX($G43:AH43))*$C43)+((MAX($G46:AH46))*$C46)</f>
        <v>1.0000000000000002</v>
      </c>
      <c r="AI49" s="73">
        <f>((MAX($G19:AI19))*$C19)+((MAX($G22:AI22))*$C22)+((MAX($G25:AI25))*$C25)+((MAX($G28:AI28))*$C28)+((MAX($G31:AI31))*$C31)+((MAX($G34:AI34))*$C34)+((MAX($G37:AI37))*$C37)+((MAX($G40:AI40))*$C40)+((MAX($G43:AI43))*$C43)+((MAX($G46:AI46))*$C46)</f>
        <v>1.0000000000000002</v>
      </c>
      <c r="AJ49" s="73">
        <f>((MAX($G19:AJ19))*$C19)+((MAX($G22:AJ22))*$C22)+((MAX($G25:AJ25))*$C25)+((MAX($G28:AJ28))*$C28)+((MAX($G31:AJ31))*$C31)+((MAX($G34:AJ34))*$C34)+((MAX($G37:AJ37))*$C37)+((MAX($G40:AJ40))*$C40)+((MAX($G43:AJ43))*$C43)+((MAX($G46:AJ46))*$C46)</f>
        <v>1.0000000000000002</v>
      </c>
      <c r="AK49" s="73">
        <f>((MAX($G19:AK19))*$C19)+((MAX($G22:AK22))*$C22)+((MAX($G25:AK25))*$C25)+((MAX($G28:AK28))*$C28)+((MAX($G31:AK31))*$C31)+((MAX($G34:AK34))*$C34)+((MAX($G37:AK37))*$C37)+((MAX($G40:AK40))*$C40)+((MAX($G43:AK43))*$C43)+((MAX($G46:AK46))*$C46)</f>
        <v>1.0000000000000002</v>
      </c>
      <c r="AL49" s="73">
        <f>((MAX($G19:AL19))*$C19)+((MAX($G22:AL22))*$C22)+((MAX($G25:AL25))*$C25)+((MAX($G28:AL28))*$C28)+((MAX($G31:AL31))*$C31)+((MAX($G34:AL34))*$C34)+((MAX($G37:AL37))*$C37)+((MAX($G40:AL40))*$C40)+((MAX($G43:AL43))*$C43)+((MAX($G46:AL46))*$C46)</f>
        <v>1.0000000000000002</v>
      </c>
      <c r="AM49" s="73">
        <f>((MAX($G19:AM19))*$C19)+((MAX($G22:AM22))*$C22)+((MAX($G25:AM25))*$C25)+((MAX($G28:AM28))*$C28)+((MAX($G31:AM31))*$C31)+((MAX($G34:AM34))*$C34)+((MAX($G37:AM37))*$C37)+((MAX($G40:AM40))*$C40)+((MAX($G43:AM43))*$C43)+((MAX($G46:AM46))*$C46)</f>
        <v>1.0000000000000002</v>
      </c>
      <c r="AN49" s="73">
        <f>((MAX($G19:AN19))*$C19)+((MAX($G22:AN22))*$C22)+((MAX($G25:AN25))*$C25)+((MAX($G28:AN28))*$C28)+((MAX($G31:AN31))*$C31)+((MAX($G34:AN34))*$C34)+((MAX($G37:AN37))*$C37)+((MAX($G40:AN40))*$C40)+((MAX($G43:AN43))*$C43)+((MAX($G46:AN46))*$C46)</f>
        <v>1.0000000000000002</v>
      </c>
      <c r="AO49" s="73">
        <f>((MAX($G19:AO19))*$C19)+((MAX($G22:AO22))*$C22)+((MAX($G25:AO25))*$C25)+((MAX($G28:AO28))*$C28)+((MAX($G31:AO31))*$C31)+((MAX($G34:AO34))*$C34)+((MAX($G37:AO37))*$C37)+((MAX($G40:AO40))*$C40)+((MAX($G43:AO43))*$C43)+((MAX($G46:AO46))*$C46)</f>
        <v>1.0000000000000002</v>
      </c>
      <c r="AP49" s="74">
        <f>((MAX($G19:AP19))*$C19)+((MAX($G22:AP22))*$C22)+((MAX($G25:AP25))*$C25)+((MAX($G28:AP28))*$C28)+((MAX($G31:AP31))*$C31)+((MAX($G34:AP34))*$C34)+((MAX($G37:AP37))*$C37)+((MAX($G40:AP40))*$C40)+((MAX($G43:AP43))*$C43)+((MAX($G46:AP46))*$C46)</f>
        <v>1.0000000000000002</v>
      </c>
      <c r="AS49" s="8"/>
      <c r="AT49" s="72"/>
    </row>
    <row r="50" spans="1:46" s="11" customFormat="1" ht="18" customHeight="1" x14ac:dyDescent="0.3">
      <c r="A50" s="119"/>
      <c r="B50" s="120"/>
      <c r="C50" s="124"/>
      <c r="D50" s="51"/>
      <c r="E50" s="51"/>
      <c r="F50" s="64" t="s">
        <v>1</v>
      </c>
      <c r="G50" s="76">
        <f>((MAX($G20:G20))*$C19)+((MAX($G23:G23))*$C22)+((MAX($G26:G26))*$C25)+((MAX($G29:G29))*$C28)+((MAX($G32:G32))*$C31)+((MAX($G35:G35))*$C34)+((MAX($G38:G38))*$C37)+((MAX($G41:G41))*$C40)+((MAX($G44:G44))*$C43)+((MAX($G47:G47))*$C46)</f>
        <v>0</v>
      </c>
      <c r="H50" s="77">
        <f>((MAX($G20:H20))*$C19)+((MAX($G23:H23))*$C22)+((MAX($G26:H26))*$C25)+((MAX($G29:H29))*$C28)+((MAX($G32:H32))*$C31)+((MAX($G35:H35))*$C34)+((MAX($G38:H38))*$C37)+((MAX($G41:H41))*$C40)+((MAX($G44:H44))*$C43)+((MAX($G47:H47))*$C46)</f>
        <v>0</v>
      </c>
      <c r="I50" s="77">
        <f>((MAX($G20:I20))*$C19)+((MAX($G23:I23))*$C22)+((MAX($G26:I26))*$C25)+((MAX($G29:I29))*$C28)+((MAX($G32:I32))*$C31)+((MAX($G35:I35))*$C34)+((MAX($G38:I38))*$C37)+((MAX($G41:I41))*$C40)+((MAX($G44:I44))*$C43)+((MAX($G47:I47))*$C46)</f>
        <v>5.000000000000001E-3</v>
      </c>
      <c r="J50" s="77">
        <f>((MAX($G20:J20))*$C19)+((MAX($G23:J23))*$C22)+((MAX($G26:J26))*$C25)+((MAX($G29:J29))*$C28)+((MAX($G32:J32))*$C31)+((MAX($G35:J35))*$C34)+((MAX($G38:J38))*$C37)+((MAX($G41:J41))*$C40)+((MAX($G44:J44))*$C43)+((MAX($G47:J47))*$C46)</f>
        <v>1.0000000000000002E-2</v>
      </c>
      <c r="K50" s="77">
        <f>((MAX($G20:K20))*$C19)+((MAX($G23:K23))*$C22)+((MAX($G26:K26))*$C25)+((MAX($G29:K29))*$C28)+((MAX($G32:K32))*$C31)+((MAX($G35:K35))*$C34)+((MAX($G38:K38))*$C37)+((MAX($G41:K41))*$C40)+((MAX($G44:K44))*$C43)+((MAX($G47:K47))*$C46)</f>
        <v>3.0000000000000006E-2</v>
      </c>
      <c r="L50" s="77">
        <f>((MAX($G20:L20))*$C19)+((MAX($G23:L23))*$C22)+((MAX($G26:L26))*$C25)+((MAX($G29:L29))*$C28)+((MAX($G32:L32))*$C31)+((MAX($G35:L35))*$C34)+((MAX($G38:L38))*$C37)+((MAX($G41:L41))*$C40)+((MAX($G44:L44))*$C43)+((MAX($G47:L47))*$C46)</f>
        <v>3.1000000000000007E-2</v>
      </c>
      <c r="M50" s="77">
        <f>((MAX($G20:M20))*$C19)+((MAX($G23:M23))*$C22)+((MAX($G26:M26))*$C25)+((MAX($G29:M29))*$C28)+((MAX($G32:M32))*$C31)+((MAX($G35:M35))*$C34)+((MAX($G38:M38))*$C37)+((MAX($G41:M41))*$C40)+((MAX($G44:M44))*$C43)+((MAX($G47:M47))*$C46)</f>
        <v>4.7000000000000007E-2</v>
      </c>
      <c r="N50" s="77">
        <f>((MAX($G20:N20))*$C19)+((MAX($G23:N23))*$C22)+((MAX($G26:N26))*$C25)+((MAX($G29:N29))*$C28)+((MAX($G32:N32))*$C31)+((MAX($G35:N35))*$C34)+((MAX($G38:N38))*$C37)+((MAX($G41:N41))*$C40)+((MAX($G44:N44))*$C43)+((MAX($G47:N47))*$C46)</f>
        <v>9.9000000000000019E-2</v>
      </c>
      <c r="O50" s="77">
        <f>((MAX($G20:O20))*$C19)+((MAX($G23:O23))*$C22)+((MAX($G26:O26))*$C25)+((MAX($G29:O29))*$C28)+((MAX($G32:O32))*$C31)+((MAX($G35:O35))*$C34)+((MAX($G38:O38))*$C37)+((MAX($G41:O41))*$C40)+((MAX($G44:O44))*$C43)+((MAX($G47:O47))*$C46)</f>
        <v>0.21350000000000002</v>
      </c>
      <c r="P50" s="77">
        <f>((MAX($G20:P20))*$C19)+((MAX($G23:P23))*$C22)+((MAX($G26:P26))*$C25)+((MAX($G29:P29))*$C28)+((MAX($G32:P32))*$C31)+((MAX($G35:P35))*$C34)+((MAX($G38:P38))*$C37)+((MAX($G41:P41))*$C40)+((MAX($G44:P44))*$C43)+((MAX($G47:P47))*$C46)</f>
        <v>0.46500000000000002</v>
      </c>
      <c r="Q50" s="77">
        <f>((MAX($G20:Q20))*$C19)+((MAX($G23:Q23))*$C22)+((MAX($G26:Q26))*$C25)+((MAX($G29:Q29))*$C28)+((MAX($G32:Q32))*$C31)+((MAX($G35:Q35))*$C34)+((MAX($G38:Q38))*$C37)+((MAX($G41:Q41))*$C40)+((MAX($G44:Q44))*$C43)+((MAX($G47:Q47))*$C46)</f>
        <v>0.58749999999999991</v>
      </c>
      <c r="R50" s="77">
        <f>((MAX($G20:R20))*$C19)+((MAX($G23:R23))*$C22)+((MAX($G26:R26))*$C25)+((MAX($G29:R29))*$C28)+((MAX($G32:R32))*$C31)+((MAX($G35:R35))*$C34)+((MAX($G38:R38))*$C37)+((MAX($G41:R41))*$C40)+((MAX($G44:R44))*$C43)+((MAX($G47:R47))*$C46)</f>
        <v>0.67949999999999999</v>
      </c>
      <c r="S50" s="76">
        <f>((MAX($G20:S20))*$C19)+((MAX($G23:S23))*$C22)+((MAX($G26:S26))*$C25)+((MAX($G29:S29))*$C28)+((MAX($G32:S32))*$C31)+((MAX($G35:S35))*$C34)+((MAX($G38:S38))*$C37)+((MAX($G41:S41))*$C40)+((MAX($G44:S44))*$C43)+((MAX($G47:S47))*$C46)</f>
        <v>0.67949999999999999</v>
      </c>
      <c r="T50" s="77">
        <f>((MAX($G20:T20))*$C19)+((MAX($G23:T23))*$C22)+((MAX($G26:T26))*$C25)+((MAX($G29:T29))*$C28)+((MAX($G32:T32))*$C31)+((MAX($G35:T35))*$C34)+((MAX($G38:T38))*$C37)+((MAX($G41:T41))*$C40)+((MAX($G44:T44))*$C43)+((MAX($G47:T47))*$C46)</f>
        <v>0.67949999999999999</v>
      </c>
      <c r="U50" s="77">
        <f>((MAX($G20:U20))*$C19)+((MAX($G23:U23))*$C22)+((MAX($G26:U26))*$C25)+((MAX($G29:U29))*$C28)+((MAX($G32:U32))*$C31)+((MAX($G35:U35))*$C34)+((MAX($G38:U38))*$C37)+((MAX($G41:U41))*$C40)+((MAX($G44:U44))*$C43)+((MAX($G47:U47))*$C46)</f>
        <v>0.67949999999999999</v>
      </c>
      <c r="V50" s="77">
        <f>((MAX($G20:V20))*$C19)+((MAX($G23:V23))*$C22)+((MAX($G26:V26))*$C25)+((MAX($G29:V29))*$C28)+((MAX($G32:V32))*$C31)+((MAX($G35:V35))*$C34)+((MAX($G38:V38))*$C37)+((MAX($G41:V41))*$C40)+((MAX($G44:V44))*$C43)+((MAX($G47:V47))*$C46)</f>
        <v>0.67949999999999999</v>
      </c>
      <c r="W50" s="77">
        <f>((MAX($G20:W20))*$C19)+((MAX($G23:W23))*$C22)+((MAX($G26:W26))*$C25)+((MAX($G29:W29))*$C28)+((MAX($G32:W32))*$C31)+((MAX($G35:W35))*$C34)+((MAX($G38:W38))*$C37)+((MAX($G41:W41))*$C40)+((MAX($G44:W44))*$C43)+((MAX($G47:W47))*$C46)</f>
        <v>0.67949999999999999</v>
      </c>
      <c r="X50" s="77">
        <f>((MAX($G20:X20))*$C19)+((MAX($G23:X23))*$C22)+((MAX($G26:X26))*$C25)+((MAX($G29:X29))*$C28)+((MAX($G32:X32))*$C31)+((MAX($G35:X35))*$C34)+((MAX($G38:X38))*$C37)+((MAX($G41:X41))*$C40)+((MAX($G44:X44))*$C43)+((MAX($G47:X47))*$C46)</f>
        <v>0.67949999999999999</v>
      </c>
      <c r="Y50" s="77">
        <f>((MAX($G20:Y20))*$C19)+((MAX($G23:Y23))*$C22)+((MAX($G26:Y26))*$C25)+((MAX($G29:Y29))*$C28)+((MAX($G32:Y32))*$C31)+((MAX($G35:Y35))*$C34)+((MAX($G38:Y38))*$C37)+((MAX($G41:Y41))*$C40)+((MAX($G44:Y44))*$C43)+((MAX($G47:Y47))*$C46)</f>
        <v>0.67949999999999999</v>
      </c>
      <c r="Z50" s="77">
        <f>((MAX($G20:Z20))*$C19)+((MAX($G23:Z23))*$C22)+((MAX($G26:Z26))*$C25)+((MAX($G29:Z29))*$C28)+((MAX($G32:Z32))*$C31)+((MAX($G35:Z35))*$C34)+((MAX($G38:Z38))*$C37)+((MAX($G41:Z41))*$C40)+((MAX($G44:Z44))*$C43)+((MAX($G47:Z47))*$C46)</f>
        <v>0.67949999999999999</v>
      </c>
      <c r="AA50" s="77">
        <f>((MAX($G20:AA20))*$C19)+((MAX($G23:AA23))*$C22)+((MAX($G26:AA26))*$C25)+((MAX($G29:AA29))*$C28)+((MAX($G32:AA32))*$C31)+((MAX($G35:AA35))*$C34)+((MAX($G38:AA38))*$C37)+((MAX($G41:AA41))*$C40)+((MAX($G44:AA44))*$C43)+((MAX($G47:AA47))*$C46)</f>
        <v>0.67949999999999999</v>
      </c>
      <c r="AB50" s="77">
        <f>((MAX($G20:AB20))*$C19)+((MAX($G23:AB23))*$C22)+((MAX($G26:AB26))*$C25)+((MAX($G29:AB29))*$C28)+((MAX($G32:AB32))*$C31)+((MAX($G35:AB35))*$C34)+((MAX($G38:AB38))*$C37)+((MAX($G41:AB41))*$C40)+((MAX($G44:AB44))*$C43)+((MAX($G47:AB47))*$C46)</f>
        <v>0.67949999999999999</v>
      </c>
      <c r="AC50" s="77">
        <f>((MAX($G20:AC20))*$C19)+((MAX($G23:AC23))*$C22)+((MAX($G26:AC26))*$C25)+((MAX($G29:AC29))*$C28)+((MAX($G32:AC32))*$C31)+((MAX($G35:AC35))*$C34)+((MAX($G38:AC38))*$C37)+((MAX($G41:AC41))*$C40)+((MAX($G44:AC44))*$C43)+((MAX($G47:AC47))*$C46)</f>
        <v>0.67949999999999999</v>
      </c>
      <c r="AD50" s="78">
        <f>((MAX($G20:AD20))*$C19)+((MAX($G23:AD23))*$C22)+((MAX($G26:AD26))*$C25)+((MAX($G29:AD29))*$C28)+((MAX($G32:AD32))*$C31)+((MAX($G35:AD35))*$C34)+((MAX($G38:AD38))*$C37)+((MAX($G41:AD41))*$C40)+((MAX($G44:AD44))*$C43)+((MAX($G47:AD47))*$C46)</f>
        <v>0.67949999999999999</v>
      </c>
      <c r="AE50" s="76">
        <f>((MAX($G20:AE20))*$C19)+((MAX($G23:AE23))*$C22)+((MAX($G26:AE26))*$C25)+((MAX($G29:AE29))*$C28)+((MAX($G32:AE32))*$C31)+((MAX($G35:AE35))*$C34)+((MAX($G38:AE38))*$C37)+((MAX($G41:AE41))*$C40)+((MAX($G44:AE44))*$C43)+((MAX($G47:AE47))*$C46)</f>
        <v>0.67949999999999999</v>
      </c>
      <c r="AF50" s="77">
        <f>((MAX($G20:AF20))*$C19)+((MAX($G23:AF23))*$C22)+((MAX($G26:AF26))*$C25)+((MAX($G29:AF29))*$C28)+((MAX($G32:AF32))*$C31)+((MAX($G35:AF35))*$C34)+((MAX($G38:AF38))*$C37)+((MAX($G41:AF41))*$C40)+((MAX($G44:AF44))*$C43)+((MAX($G47:AF47))*$C46)</f>
        <v>0.67949999999999999</v>
      </c>
      <c r="AG50" s="77">
        <f>((MAX($G20:AG20))*$C19)+((MAX($G23:AG23))*$C22)+((MAX($G26:AG26))*$C25)+((MAX($G29:AG29))*$C28)+((MAX($G32:AG32))*$C31)+((MAX($G35:AG35))*$C34)+((MAX($G38:AG38))*$C37)+((MAX($G41:AG41))*$C40)+((MAX($G44:AG44))*$C43)+((MAX($G47:AG47))*$C46)</f>
        <v>0.67949999999999999</v>
      </c>
      <c r="AH50" s="77">
        <f>((MAX($G20:AH20))*$C19)+((MAX($G23:AH23))*$C22)+((MAX($G26:AH26))*$C25)+((MAX($G29:AH29))*$C28)+((MAX($G32:AH32))*$C31)+((MAX($G35:AH35))*$C34)+((MAX($G38:AH38))*$C37)+((MAX($G41:AH41))*$C40)+((MAX($G44:AH44))*$C43)+((MAX($G47:AH47))*$C46)</f>
        <v>0.67949999999999999</v>
      </c>
      <c r="AI50" s="77">
        <f>((MAX($G20:AI20))*$C19)+((MAX($G23:AI23))*$C22)+((MAX($G26:AI26))*$C25)+((MAX($G29:AI29))*$C28)+((MAX($G32:AI32))*$C31)+((MAX($G35:AI35))*$C34)+((MAX($G38:AI38))*$C37)+((MAX($G41:AI41))*$C40)+((MAX($G44:AI44))*$C43)+((MAX($G47:AI47))*$C46)</f>
        <v>0.67949999999999999</v>
      </c>
      <c r="AJ50" s="77">
        <f>((MAX($G20:AJ20))*$C19)+((MAX($G23:AJ23))*$C22)+((MAX($G26:AJ26))*$C25)+((MAX($G29:AJ29))*$C28)+((MAX($G32:AJ32))*$C31)+((MAX($G35:AJ35))*$C34)+((MAX($G38:AJ38))*$C37)+((MAX($G41:AJ41))*$C40)+((MAX($G44:AJ44))*$C43)+((MAX($G47:AJ47))*$C46)</f>
        <v>0.67949999999999999</v>
      </c>
      <c r="AK50" s="77">
        <f>((MAX($G20:AK20))*$C19)+((MAX($G23:AK23))*$C22)+((MAX($G26:AK26))*$C25)+((MAX($G29:AK29))*$C28)+((MAX($G32:AK32))*$C31)+((MAX($G35:AK35))*$C34)+((MAX($G38:AK38))*$C37)+((MAX($G41:AK41))*$C40)+((MAX($G44:AK44))*$C43)+((MAX($G47:AK47))*$C46)</f>
        <v>0.67949999999999999</v>
      </c>
      <c r="AL50" s="77">
        <f>((MAX($G20:AL20))*$C19)+((MAX($G23:AL23))*$C22)+((MAX($G26:AL26))*$C25)+((MAX($G29:AL29))*$C28)+((MAX($G32:AL32))*$C31)+((MAX($G35:AL35))*$C34)+((MAX($G38:AL38))*$C37)+((MAX($G41:AL41))*$C40)+((MAX($G44:AL44))*$C43)+((MAX($G47:AL47))*$C46)</f>
        <v>0.67949999999999999</v>
      </c>
      <c r="AM50" s="77">
        <f>((MAX($G20:AM20))*$C19)+((MAX($G23:AM23))*$C22)+((MAX($G26:AM26))*$C25)+((MAX($G29:AM29))*$C28)+((MAX($G32:AM32))*$C31)+((MAX($G35:AM35))*$C34)+((MAX($G38:AM38))*$C37)+((MAX($G41:AM41))*$C40)+((MAX($G44:AM44))*$C43)+((MAX($G47:AM47))*$C46)</f>
        <v>0.67949999999999999</v>
      </c>
      <c r="AN50" s="77">
        <f>((MAX($G20:AN20))*$C19)+((MAX($G23:AN23))*$C22)+((MAX($G26:AN26))*$C25)+((MAX($G29:AN29))*$C28)+((MAX($G32:AN32))*$C31)+((MAX($G35:AN35))*$C34)+((MAX($G38:AN38))*$C37)+((MAX($G41:AN41))*$C40)+((MAX($G44:AN44))*$C43)+((MAX($G47:AN47))*$C46)</f>
        <v>0.67949999999999999</v>
      </c>
      <c r="AO50" s="77">
        <f>((MAX($G20:AO20))*$C19)+((MAX($G23:AO23))*$C22)+((MAX($G26:AO26))*$C25)+((MAX($G29:AO29))*$C28)+((MAX($G32:AO32))*$C31)+((MAX($G35:AO35))*$C34)+((MAX($G38:AO38))*$C37)+((MAX($G41:AO41))*$C40)+((MAX($G44:AO44))*$C43)+((MAX($G47:AO47))*$C46)</f>
        <v>0.67949999999999999</v>
      </c>
      <c r="AP50" s="78">
        <f>((MAX($G20:AP20))*$C19)+((MAX($G23:AP23))*$C22)+((MAX($G26:AP26))*$C25)+((MAX($G29:AP29))*$C28)+((MAX($G32:AP32))*$C31)+((MAX($G35:AP35))*$C34)+((MAX($G38:AP38))*$C37)+((MAX($G41:AP41))*$C40)+((MAX($G44:AP44))*$C43)+((MAX($G47:AP47))*$C46)</f>
        <v>0.67949999999999999</v>
      </c>
      <c r="AQ50" s="72"/>
      <c r="AS50" s="8"/>
      <c r="AT50" s="72"/>
    </row>
    <row r="51" spans="1:46" ht="18" customHeight="1" x14ac:dyDescent="0.3">
      <c r="A51" s="121"/>
      <c r="B51" s="122"/>
      <c r="C51" s="125"/>
      <c r="D51" s="65" t="str">
        <f>(IF(OR(D50="",D49=""),"-",D50-D49))</f>
        <v>-</v>
      </c>
      <c r="E51" s="65" t="str">
        <f>(IF(OR(E50="",E49=""),"-",E50-E49))</f>
        <v>-</v>
      </c>
      <c r="F51" s="66" t="s">
        <v>14</v>
      </c>
      <c r="G51" s="35">
        <f>G50-G49</f>
        <v>0</v>
      </c>
      <c r="H51" s="35">
        <f t="shared" ref="H51:AP51" si="0">H50-H49</f>
        <v>0</v>
      </c>
      <c r="I51" s="35">
        <f t="shared" si="0"/>
        <v>-5.000000000000001E-3</v>
      </c>
      <c r="J51" s="35">
        <f t="shared" si="0"/>
        <v>-1.2500000000000004E-2</v>
      </c>
      <c r="K51" s="35">
        <f t="shared" si="0"/>
        <v>-1.2999999999999998E-2</v>
      </c>
      <c r="L51" s="35">
        <f t="shared" si="0"/>
        <v>-2.5000000000000008E-2</v>
      </c>
      <c r="M51" s="35">
        <f t="shared" si="0"/>
        <v>-3.5500000000000011E-2</v>
      </c>
      <c r="N51" s="35">
        <f>N50-N49</f>
        <v>-0.12100000000000001</v>
      </c>
      <c r="O51" s="35">
        <f t="shared" si="0"/>
        <v>-0.19650000000000001</v>
      </c>
      <c r="P51" s="35">
        <f t="shared" si="0"/>
        <v>-0.1075000000000001</v>
      </c>
      <c r="Q51" s="35">
        <f t="shared" si="0"/>
        <v>-9.4999999999999973E-2</v>
      </c>
      <c r="R51" s="37">
        <f t="shared" si="0"/>
        <v>-0.125</v>
      </c>
      <c r="S51" s="35">
        <f t="shared" si="0"/>
        <v>-0.20550000000000002</v>
      </c>
      <c r="T51" s="35">
        <f t="shared" si="0"/>
        <v>-0.25050000000000006</v>
      </c>
      <c r="U51" s="35">
        <f t="shared" si="0"/>
        <v>-0.28550000000000009</v>
      </c>
      <c r="V51" s="35">
        <f t="shared" si="0"/>
        <v>-0.31050000000000011</v>
      </c>
      <c r="W51" s="35">
        <f t="shared" si="0"/>
        <v>-0.31550000000000011</v>
      </c>
      <c r="X51" s="35">
        <f t="shared" si="0"/>
        <v>-0.32050000000000023</v>
      </c>
      <c r="Y51" s="35">
        <f t="shared" si="0"/>
        <v>-0.32050000000000023</v>
      </c>
      <c r="Z51" s="35">
        <f t="shared" si="0"/>
        <v>-0.32050000000000023</v>
      </c>
      <c r="AA51" s="35">
        <f t="shared" si="0"/>
        <v>-0.32050000000000023</v>
      </c>
      <c r="AB51" s="35">
        <f t="shared" si="0"/>
        <v>-0.32050000000000023</v>
      </c>
      <c r="AC51" s="35">
        <f t="shared" si="0"/>
        <v>-0.32050000000000023</v>
      </c>
      <c r="AD51" s="37">
        <f t="shared" si="0"/>
        <v>-0.32050000000000023</v>
      </c>
      <c r="AE51" s="35">
        <f t="shared" si="0"/>
        <v>-0.32050000000000023</v>
      </c>
      <c r="AF51" s="35">
        <f t="shared" si="0"/>
        <v>-0.32050000000000023</v>
      </c>
      <c r="AG51" s="35">
        <f t="shared" si="0"/>
        <v>-0.32050000000000023</v>
      </c>
      <c r="AH51" s="35">
        <f t="shared" si="0"/>
        <v>-0.32050000000000023</v>
      </c>
      <c r="AI51" s="35">
        <f t="shared" si="0"/>
        <v>-0.32050000000000023</v>
      </c>
      <c r="AJ51" s="35">
        <f t="shared" si="0"/>
        <v>-0.32050000000000023</v>
      </c>
      <c r="AK51" s="35">
        <f t="shared" si="0"/>
        <v>-0.32050000000000023</v>
      </c>
      <c r="AL51" s="35">
        <f t="shared" si="0"/>
        <v>-0.32050000000000023</v>
      </c>
      <c r="AM51" s="35">
        <f t="shared" si="0"/>
        <v>-0.32050000000000023</v>
      </c>
      <c r="AN51" s="35">
        <f t="shared" si="0"/>
        <v>-0.32050000000000023</v>
      </c>
      <c r="AO51" s="35">
        <f t="shared" si="0"/>
        <v>-0.32050000000000023</v>
      </c>
      <c r="AP51" s="37">
        <f t="shared" si="0"/>
        <v>-0.32050000000000023</v>
      </c>
      <c r="AQ51" s="9"/>
      <c r="AT51" s="13"/>
    </row>
    <row r="52" spans="1:46" ht="18" customHeight="1" x14ac:dyDescent="0.3">
      <c r="A52" s="9"/>
      <c r="B52" s="9"/>
      <c r="C52" s="9"/>
      <c r="D52" s="9"/>
      <c r="E52" s="22"/>
      <c r="G52" s="36"/>
      <c r="H52" s="36"/>
      <c r="I52" s="36"/>
      <c r="J52" s="36"/>
      <c r="K52" s="36"/>
      <c r="L52" s="36"/>
      <c r="M52" s="36"/>
      <c r="N52" s="36"/>
      <c r="O52" s="36"/>
      <c r="P52" s="36"/>
      <c r="Q52" s="36"/>
      <c r="R52" s="36"/>
      <c r="S52" s="46"/>
      <c r="T52" s="9"/>
      <c r="U52" s="9"/>
      <c r="V52" s="9"/>
      <c r="W52" s="9"/>
      <c r="X52" s="9"/>
      <c r="Y52" s="9"/>
      <c r="Z52" s="9"/>
      <c r="AA52" s="9"/>
      <c r="AB52" s="9"/>
      <c r="AC52" s="9"/>
      <c r="AD52" s="9"/>
      <c r="AE52" s="9"/>
      <c r="AF52" s="9"/>
      <c r="AG52" s="9"/>
      <c r="AH52" s="9"/>
      <c r="AI52" s="9"/>
      <c r="AJ52" s="9"/>
      <c r="AK52" s="9"/>
      <c r="AL52" s="9"/>
      <c r="AM52" s="9"/>
      <c r="AN52" s="9"/>
      <c r="AO52" s="9"/>
      <c r="AP52" s="9"/>
      <c r="AQ52" s="9"/>
    </row>
    <row r="53" spans="1:46" ht="18" customHeight="1" x14ac:dyDescent="0.3">
      <c r="A53" s="153" t="s">
        <v>6</v>
      </c>
      <c r="B53" s="154"/>
      <c r="C53" s="134" t="s">
        <v>12</v>
      </c>
      <c r="D53" s="134" t="s">
        <v>15</v>
      </c>
      <c r="E53" s="134" t="s">
        <v>16</v>
      </c>
      <c r="F53" s="134" t="s">
        <v>30</v>
      </c>
      <c r="G53" s="144">
        <v>2021</v>
      </c>
      <c r="H53" s="145"/>
      <c r="I53" s="145"/>
      <c r="J53" s="145"/>
      <c r="K53" s="145"/>
      <c r="L53" s="145"/>
      <c r="M53" s="145"/>
      <c r="N53" s="145"/>
      <c r="O53" s="145"/>
      <c r="P53" s="145"/>
      <c r="Q53" s="145"/>
      <c r="R53" s="146"/>
      <c r="S53" s="105">
        <v>2022</v>
      </c>
      <c r="T53" s="106"/>
      <c r="U53" s="106"/>
      <c r="V53" s="106"/>
      <c r="W53" s="106"/>
      <c r="X53" s="106"/>
      <c r="Y53" s="106"/>
      <c r="Z53" s="106"/>
      <c r="AA53" s="106"/>
      <c r="AB53" s="106"/>
      <c r="AC53" s="106"/>
      <c r="AD53" s="107"/>
      <c r="AE53" s="102">
        <v>2023</v>
      </c>
      <c r="AF53" s="103"/>
      <c r="AG53" s="103"/>
      <c r="AH53" s="103"/>
      <c r="AI53" s="103"/>
      <c r="AJ53" s="103"/>
      <c r="AK53" s="103"/>
      <c r="AL53" s="103"/>
      <c r="AM53" s="103"/>
      <c r="AN53" s="103"/>
      <c r="AO53" s="103"/>
      <c r="AP53" s="104"/>
    </row>
    <row r="54" spans="1:46" ht="18" customHeight="1" x14ac:dyDescent="0.3">
      <c r="A54" s="155"/>
      <c r="B54" s="156"/>
      <c r="C54" s="135"/>
      <c r="D54" s="135"/>
      <c r="E54" s="135"/>
      <c r="F54" s="135"/>
      <c r="G54" s="144" t="s">
        <v>34</v>
      </c>
      <c r="H54" s="145"/>
      <c r="I54" s="146"/>
      <c r="J54" s="144" t="s">
        <v>35</v>
      </c>
      <c r="K54" s="145"/>
      <c r="L54" s="146"/>
      <c r="M54" s="144" t="s">
        <v>36</v>
      </c>
      <c r="N54" s="145"/>
      <c r="O54" s="146"/>
      <c r="P54" s="144" t="s">
        <v>37</v>
      </c>
      <c r="Q54" s="145"/>
      <c r="R54" s="146"/>
      <c r="S54" s="105" t="s">
        <v>34</v>
      </c>
      <c r="T54" s="106"/>
      <c r="U54" s="107"/>
      <c r="V54" s="105" t="s">
        <v>35</v>
      </c>
      <c r="W54" s="106"/>
      <c r="X54" s="107"/>
      <c r="Y54" s="105" t="s">
        <v>36</v>
      </c>
      <c r="Z54" s="106"/>
      <c r="AA54" s="107"/>
      <c r="AB54" s="105" t="s">
        <v>37</v>
      </c>
      <c r="AC54" s="106"/>
      <c r="AD54" s="107"/>
      <c r="AE54" s="102" t="s">
        <v>34</v>
      </c>
      <c r="AF54" s="103"/>
      <c r="AG54" s="104"/>
      <c r="AH54" s="102" t="s">
        <v>35</v>
      </c>
      <c r="AI54" s="103"/>
      <c r="AJ54" s="104"/>
      <c r="AK54" s="102" t="s">
        <v>36</v>
      </c>
      <c r="AL54" s="103"/>
      <c r="AM54" s="104"/>
      <c r="AN54" s="102" t="s">
        <v>37</v>
      </c>
      <c r="AO54" s="103"/>
      <c r="AP54" s="104"/>
    </row>
    <row r="55" spans="1:46" ht="18" customHeight="1" x14ac:dyDescent="0.3">
      <c r="A55" s="157">
        <v>1</v>
      </c>
      <c r="B55" s="195" t="s">
        <v>82</v>
      </c>
      <c r="C55" s="167" t="s">
        <v>83</v>
      </c>
      <c r="D55" s="169">
        <f>E56-E55</f>
        <v>-8710285</v>
      </c>
      <c r="E55" s="67">
        <f>SUM(G55:AP55)</f>
        <v>9814405</v>
      </c>
      <c r="F55" s="59" t="s">
        <v>5</v>
      </c>
      <c r="G55" s="114"/>
      <c r="H55" s="100"/>
      <c r="I55" s="100"/>
      <c r="J55" s="100"/>
      <c r="K55" s="100"/>
      <c r="L55" s="100"/>
      <c r="M55" s="100">
        <v>1683319</v>
      </c>
      <c r="N55" s="100"/>
      <c r="O55" s="100"/>
      <c r="P55" s="100">
        <v>3402327</v>
      </c>
      <c r="Q55" s="100"/>
      <c r="R55" s="101"/>
      <c r="S55" s="114">
        <v>3158454</v>
      </c>
      <c r="T55" s="100"/>
      <c r="U55" s="100"/>
      <c r="V55" s="100">
        <v>1570305</v>
      </c>
      <c r="W55" s="100"/>
      <c r="X55" s="100"/>
      <c r="Y55" s="100"/>
      <c r="Z55" s="100"/>
      <c r="AA55" s="100"/>
      <c r="AB55" s="100"/>
      <c r="AC55" s="100"/>
      <c r="AD55" s="101"/>
      <c r="AE55" s="114"/>
      <c r="AF55" s="100"/>
      <c r="AG55" s="100"/>
      <c r="AH55" s="100"/>
      <c r="AI55" s="100"/>
      <c r="AJ55" s="100"/>
      <c r="AK55" s="100"/>
      <c r="AL55" s="100"/>
      <c r="AM55" s="100"/>
      <c r="AN55" s="100"/>
      <c r="AO55" s="100"/>
      <c r="AP55" s="101"/>
    </row>
    <row r="56" spans="1:46" ht="18" customHeight="1" x14ac:dyDescent="0.3">
      <c r="A56" s="159"/>
      <c r="B56" s="196"/>
      <c r="C56" s="168"/>
      <c r="D56" s="170"/>
      <c r="E56" s="68">
        <f t="shared" ref="E56:E66" si="1">SUM(G56:AP56)</f>
        <v>1104120</v>
      </c>
      <c r="F56" s="63" t="s">
        <v>29</v>
      </c>
      <c r="G56" s="98"/>
      <c r="H56" s="99"/>
      <c r="I56" s="99"/>
      <c r="J56" s="99"/>
      <c r="K56" s="99"/>
      <c r="L56" s="99"/>
      <c r="M56" s="99">
        <v>0</v>
      </c>
      <c r="N56" s="99"/>
      <c r="O56" s="99"/>
      <c r="P56" s="99">
        <v>1104120</v>
      </c>
      <c r="Q56" s="99"/>
      <c r="R56" s="115"/>
      <c r="S56" s="98"/>
      <c r="T56" s="99"/>
      <c r="U56" s="99"/>
      <c r="V56" s="99"/>
      <c r="W56" s="99"/>
      <c r="X56" s="99"/>
      <c r="Y56" s="99"/>
      <c r="Z56" s="99"/>
      <c r="AA56" s="99"/>
      <c r="AB56" s="99"/>
      <c r="AC56" s="99"/>
      <c r="AD56" s="115"/>
      <c r="AE56" s="98"/>
      <c r="AF56" s="99"/>
      <c r="AG56" s="99"/>
      <c r="AH56" s="99"/>
      <c r="AI56" s="99"/>
      <c r="AJ56" s="99"/>
      <c r="AK56" s="99"/>
      <c r="AL56" s="99"/>
      <c r="AM56" s="99"/>
      <c r="AN56" s="99"/>
      <c r="AO56" s="99"/>
      <c r="AP56" s="115"/>
      <c r="AQ56" s="43"/>
      <c r="AR56" s="43"/>
    </row>
    <row r="57" spans="1:46" ht="18" customHeight="1" x14ac:dyDescent="0.3">
      <c r="A57" s="157">
        <v>2</v>
      </c>
      <c r="B57" s="195" t="s">
        <v>84</v>
      </c>
      <c r="C57" s="167" t="s">
        <v>83</v>
      </c>
      <c r="D57" s="169">
        <f t="shared" ref="D57" si="2">E58-E57</f>
        <v>-3761011</v>
      </c>
      <c r="E57" s="67">
        <f t="shared" si="1"/>
        <v>3942201</v>
      </c>
      <c r="F57" s="59" t="s">
        <v>5</v>
      </c>
      <c r="G57" s="114"/>
      <c r="H57" s="100"/>
      <c r="I57" s="100"/>
      <c r="J57" s="100"/>
      <c r="K57" s="100"/>
      <c r="L57" s="100"/>
      <c r="M57" s="100">
        <v>676147</v>
      </c>
      <c r="N57" s="100"/>
      <c r="O57" s="100"/>
      <c r="P57" s="100">
        <v>1366630</v>
      </c>
      <c r="Q57" s="100"/>
      <c r="R57" s="100"/>
      <c r="S57" s="114">
        <v>1268672</v>
      </c>
      <c r="T57" s="100"/>
      <c r="U57" s="100"/>
      <c r="V57" s="100">
        <v>630752</v>
      </c>
      <c r="W57" s="100"/>
      <c r="X57" s="100"/>
      <c r="Y57" s="100"/>
      <c r="Z57" s="100"/>
      <c r="AA57" s="100"/>
      <c r="AB57" s="100"/>
      <c r="AC57" s="100"/>
      <c r="AD57" s="100"/>
      <c r="AE57" s="114"/>
      <c r="AF57" s="100"/>
      <c r="AG57" s="100"/>
      <c r="AH57" s="100"/>
      <c r="AI57" s="100"/>
      <c r="AJ57" s="100"/>
      <c r="AK57" s="100"/>
      <c r="AL57" s="100"/>
      <c r="AM57" s="100"/>
      <c r="AN57" s="100"/>
      <c r="AO57" s="100"/>
      <c r="AP57" s="101"/>
    </row>
    <row r="58" spans="1:46" ht="18" customHeight="1" x14ac:dyDescent="0.3">
      <c r="A58" s="159"/>
      <c r="B58" s="196"/>
      <c r="C58" s="168"/>
      <c r="D58" s="170"/>
      <c r="E58" s="68">
        <f t="shared" si="1"/>
        <v>181190</v>
      </c>
      <c r="F58" s="63" t="s">
        <v>29</v>
      </c>
      <c r="G58" s="98"/>
      <c r="H58" s="99"/>
      <c r="I58" s="99"/>
      <c r="J58" s="99"/>
      <c r="K58" s="99"/>
      <c r="L58" s="99"/>
      <c r="M58" s="99">
        <v>0</v>
      </c>
      <c r="N58" s="99"/>
      <c r="O58" s="99"/>
      <c r="P58" s="99">
        <v>181190</v>
      </c>
      <c r="Q58" s="99"/>
      <c r="R58" s="115"/>
      <c r="S58" s="98"/>
      <c r="T58" s="99"/>
      <c r="U58" s="99"/>
      <c r="V58" s="99"/>
      <c r="W58" s="99"/>
      <c r="X58" s="99"/>
      <c r="Y58" s="99"/>
      <c r="Z58" s="99"/>
      <c r="AA58" s="99"/>
      <c r="AB58" s="99"/>
      <c r="AC58" s="99"/>
      <c r="AD58" s="115"/>
      <c r="AE58" s="98"/>
      <c r="AF58" s="99"/>
      <c r="AG58" s="99"/>
      <c r="AH58" s="99"/>
      <c r="AI58" s="99"/>
      <c r="AJ58" s="99"/>
      <c r="AK58" s="99"/>
      <c r="AL58" s="99"/>
      <c r="AM58" s="99"/>
      <c r="AN58" s="99"/>
      <c r="AO58" s="99"/>
      <c r="AP58" s="115"/>
      <c r="AQ58" s="43"/>
      <c r="AR58" s="43"/>
    </row>
    <row r="59" spans="1:46" ht="18" customHeight="1" x14ac:dyDescent="0.3">
      <c r="A59" s="157">
        <v>3</v>
      </c>
      <c r="B59" s="195"/>
      <c r="C59" s="167"/>
      <c r="D59" s="169">
        <f t="shared" ref="D59" si="3">E60-E59</f>
        <v>0</v>
      </c>
      <c r="E59" s="67">
        <f t="shared" si="1"/>
        <v>0</v>
      </c>
      <c r="F59" s="59" t="s">
        <v>5</v>
      </c>
      <c r="G59" s="114"/>
      <c r="H59" s="100"/>
      <c r="I59" s="100"/>
      <c r="J59" s="100"/>
      <c r="K59" s="100"/>
      <c r="L59" s="100"/>
      <c r="M59" s="100"/>
      <c r="N59" s="100"/>
      <c r="O59" s="100"/>
      <c r="P59" s="100"/>
      <c r="Q59" s="100"/>
      <c r="R59" s="100"/>
      <c r="S59" s="114"/>
      <c r="T59" s="100"/>
      <c r="U59" s="100"/>
      <c r="V59" s="100"/>
      <c r="W59" s="100"/>
      <c r="X59" s="100"/>
      <c r="Y59" s="100"/>
      <c r="Z59" s="100"/>
      <c r="AA59" s="100"/>
      <c r="AB59" s="100"/>
      <c r="AC59" s="100"/>
      <c r="AD59" s="100"/>
      <c r="AE59" s="114"/>
      <c r="AF59" s="100"/>
      <c r="AG59" s="100"/>
      <c r="AH59" s="100"/>
      <c r="AI59" s="100"/>
      <c r="AJ59" s="100"/>
      <c r="AK59" s="100"/>
      <c r="AL59" s="100"/>
      <c r="AM59" s="100"/>
      <c r="AN59" s="100"/>
      <c r="AO59" s="100"/>
      <c r="AP59" s="101"/>
    </row>
    <row r="60" spans="1:46" ht="18" customHeight="1" x14ac:dyDescent="0.3">
      <c r="A60" s="159"/>
      <c r="B60" s="196"/>
      <c r="C60" s="168"/>
      <c r="D60" s="170"/>
      <c r="E60" s="68">
        <f t="shared" si="1"/>
        <v>0</v>
      </c>
      <c r="F60" s="63" t="s">
        <v>29</v>
      </c>
      <c r="G60" s="98"/>
      <c r="H60" s="99"/>
      <c r="I60" s="99"/>
      <c r="J60" s="99"/>
      <c r="K60" s="99"/>
      <c r="L60" s="99"/>
      <c r="M60" s="99"/>
      <c r="N60" s="99"/>
      <c r="O60" s="99"/>
      <c r="P60" s="99"/>
      <c r="Q60" s="99"/>
      <c r="R60" s="115"/>
      <c r="S60" s="98"/>
      <c r="T60" s="99"/>
      <c r="U60" s="99"/>
      <c r="V60" s="99"/>
      <c r="W60" s="99"/>
      <c r="X60" s="99"/>
      <c r="Y60" s="99"/>
      <c r="Z60" s="99"/>
      <c r="AA60" s="99"/>
      <c r="AB60" s="99"/>
      <c r="AC60" s="99"/>
      <c r="AD60" s="115"/>
      <c r="AE60" s="98"/>
      <c r="AF60" s="99"/>
      <c r="AG60" s="99"/>
      <c r="AH60" s="99"/>
      <c r="AI60" s="99"/>
      <c r="AJ60" s="99"/>
      <c r="AK60" s="99"/>
      <c r="AL60" s="99"/>
      <c r="AM60" s="99"/>
      <c r="AN60" s="99"/>
      <c r="AO60" s="99"/>
      <c r="AP60" s="115"/>
      <c r="AQ60" s="43"/>
      <c r="AR60" s="43"/>
    </row>
    <row r="61" spans="1:46" ht="18" customHeight="1" x14ac:dyDescent="0.3">
      <c r="A61" s="157">
        <v>4</v>
      </c>
      <c r="B61" s="195"/>
      <c r="C61" s="167"/>
      <c r="D61" s="169">
        <f t="shared" ref="D61" si="4">E62-E61</f>
        <v>0</v>
      </c>
      <c r="E61" s="67">
        <f t="shared" si="1"/>
        <v>0</v>
      </c>
      <c r="F61" s="59" t="s">
        <v>5</v>
      </c>
      <c r="G61" s="114"/>
      <c r="H61" s="100"/>
      <c r="I61" s="100"/>
      <c r="J61" s="100"/>
      <c r="K61" s="100"/>
      <c r="L61" s="100"/>
      <c r="M61" s="100"/>
      <c r="N61" s="100"/>
      <c r="O61" s="100"/>
      <c r="P61" s="100"/>
      <c r="Q61" s="100"/>
      <c r="R61" s="101"/>
      <c r="S61" s="114"/>
      <c r="T61" s="100"/>
      <c r="U61" s="100"/>
      <c r="V61" s="100"/>
      <c r="W61" s="100"/>
      <c r="X61" s="100"/>
      <c r="Y61" s="100"/>
      <c r="Z61" s="100"/>
      <c r="AA61" s="100"/>
      <c r="AB61" s="100"/>
      <c r="AC61" s="100"/>
      <c r="AD61" s="100"/>
      <c r="AE61" s="114"/>
      <c r="AF61" s="100"/>
      <c r="AG61" s="100"/>
      <c r="AH61" s="100"/>
      <c r="AI61" s="100"/>
      <c r="AJ61" s="100"/>
      <c r="AK61" s="100"/>
      <c r="AL61" s="100"/>
      <c r="AM61" s="100"/>
      <c r="AN61" s="100"/>
      <c r="AO61" s="100"/>
      <c r="AP61" s="101"/>
    </row>
    <row r="62" spans="1:46" ht="18" customHeight="1" x14ac:dyDescent="0.3">
      <c r="A62" s="159"/>
      <c r="B62" s="196"/>
      <c r="C62" s="168"/>
      <c r="D62" s="170"/>
      <c r="E62" s="68">
        <f t="shared" si="1"/>
        <v>0</v>
      </c>
      <c r="F62" s="63" t="s">
        <v>29</v>
      </c>
      <c r="G62" s="98"/>
      <c r="H62" s="99"/>
      <c r="I62" s="99"/>
      <c r="J62" s="99"/>
      <c r="K62" s="99"/>
      <c r="L62" s="99"/>
      <c r="M62" s="99"/>
      <c r="N62" s="99"/>
      <c r="O62" s="99"/>
      <c r="P62" s="99"/>
      <c r="Q62" s="99"/>
      <c r="R62" s="115"/>
      <c r="S62" s="98"/>
      <c r="T62" s="99"/>
      <c r="U62" s="99"/>
      <c r="V62" s="99"/>
      <c r="W62" s="99"/>
      <c r="X62" s="99"/>
      <c r="Y62" s="99"/>
      <c r="Z62" s="99"/>
      <c r="AA62" s="99"/>
      <c r="AB62" s="99"/>
      <c r="AC62" s="99"/>
      <c r="AD62" s="115"/>
      <c r="AE62" s="98"/>
      <c r="AF62" s="99"/>
      <c r="AG62" s="99"/>
      <c r="AH62" s="99"/>
      <c r="AI62" s="99"/>
      <c r="AJ62" s="99"/>
      <c r="AK62" s="99"/>
      <c r="AL62" s="99"/>
      <c r="AM62" s="99"/>
      <c r="AN62" s="99"/>
      <c r="AO62" s="99"/>
      <c r="AP62" s="115"/>
      <c r="AQ62" s="43"/>
      <c r="AR62" s="43"/>
    </row>
    <row r="63" spans="1:46" ht="18" customHeight="1" x14ac:dyDescent="0.3">
      <c r="A63" s="157">
        <v>5</v>
      </c>
      <c r="B63" s="195"/>
      <c r="C63" s="167"/>
      <c r="D63" s="169">
        <f t="shared" ref="D63" si="5">E64-E63</f>
        <v>0</v>
      </c>
      <c r="E63" s="67">
        <f t="shared" si="1"/>
        <v>0</v>
      </c>
      <c r="F63" s="59" t="s">
        <v>5</v>
      </c>
      <c r="G63" s="114"/>
      <c r="H63" s="100"/>
      <c r="I63" s="100"/>
      <c r="J63" s="100"/>
      <c r="K63" s="100"/>
      <c r="L63" s="100"/>
      <c r="M63" s="100"/>
      <c r="N63" s="100"/>
      <c r="O63" s="100"/>
      <c r="P63" s="100"/>
      <c r="Q63" s="100"/>
      <c r="R63" s="100"/>
      <c r="S63" s="114"/>
      <c r="T63" s="100"/>
      <c r="U63" s="100"/>
      <c r="V63" s="100"/>
      <c r="W63" s="100"/>
      <c r="X63" s="100"/>
      <c r="Y63" s="100"/>
      <c r="Z63" s="100"/>
      <c r="AA63" s="100"/>
      <c r="AB63" s="100"/>
      <c r="AC63" s="100"/>
      <c r="AD63" s="100"/>
      <c r="AE63" s="114"/>
      <c r="AF63" s="100"/>
      <c r="AG63" s="100"/>
      <c r="AH63" s="100"/>
      <c r="AI63" s="100"/>
      <c r="AJ63" s="100"/>
      <c r="AK63" s="100"/>
      <c r="AL63" s="100"/>
      <c r="AM63" s="100"/>
      <c r="AN63" s="100"/>
      <c r="AO63" s="100"/>
      <c r="AP63" s="101"/>
    </row>
    <row r="64" spans="1:46" ht="18" customHeight="1" x14ac:dyDescent="0.3">
      <c r="A64" s="159"/>
      <c r="B64" s="196"/>
      <c r="C64" s="168"/>
      <c r="D64" s="170"/>
      <c r="E64" s="68">
        <f t="shared" si="1"/>
        <v>0</v>
      </c>
      <c r="F64" s="63" t="s">
        <v>29</v>
      </c>
      <c r="G64" s="98"/>
      <c r="H64" s="99"/>
      <c r="I64" s="99"/>
      <c r="J64" s="99"/>
      <c r="K64" s="99"/>
      <c r="L64" s="99"/>
      <c r="M64" s="99"/>
      <c r="N64" s="99"/>
      <c r="O64" s="99"/>
      <c r="P64" s="99"/>
      <c r="Q64" s="99"/>
      <c r="R64" s="115"/>
      <c r="S64" s="98"/>
      <c r="T64" s="99"/>
      <c r="U64" s="99"/>
      <c r="V64" s="99"/>
      <c r="W64" s="99"/>
      <c r="X64" s="99"/>
      <c r="Y64" s="99"/>
      <c r="Z64" s="99"/>
      <c r="AA64" s="99"/>
      <c r="AB64" s="99"/>
      <c r="AC64" s="99"/>
      <c r="AD64" s="115"/>
      <c r="AE64" s="98"/>
      <c r="AF64" s="99"/>
      <c r="AG64" s="99"/>
      <c r="AH64" s="99"/>
      <c r="AI64" s="99"/>
      <c r="AJ64" s="99"/>
      <c r="AK64" s="99"/>
      <c r="AL64" s="99"/>
      <c r="AM64" s="99"/>
      <c r="AN64" s="99"/>
      <c r="AO64" s="99"/>
      <c r="AP64" s="115"/>
      <c r="AQ64" s="43"/>
      <c r="AR64" s="43"/>
    </row>
    <row r="65" spans="1:42" ht="18" customHeight="1" x14ac:dyDescent="0.3">
      <c r="A65" s="117" t="s">
        <v>42</v>
      </c>
      <c r="B65" s="180"/>
      <c r="C65" s="118"/>
      <c r="D65" s="178">
        <f>E66-E65</f>
        <v>-12471296</v>
      </c>
      <c r="E65" s="67">
        <f t="shared" si="1"/>
        <v>13756606</v>
      </c>
      <c r="F65" s="69" t="s">
        <v>5</v>
      </c>
      <c r="G65" s="165">
        <f>G55+G57+G59+G61+G63</f>
        <v>0</v>
      </c>
      <c r="H65" s="163"/>
      <c r="I65" s="163"/>
      <c r="J65" s="163">
        <f t="shared" ref="J65" si="6">J55+J57+J59+J61+J63</f>
        <v>0</v>
      </c>
      <c r="K65" s="163"/>
      <c r="L65" s="163"/>
      <c r="M65" s="163">
        <f t="shared" ref="M65" si="7">M55+M57+M59+M61+M63</f>
        <v>2359466</v>
      </c>
      <c r="N65" s="163"/>
      <c r="O65" s="163"/>
      <c r="P65" s="163">
        <f t="shared" ref="P65" si="8">P55+P57+P59+P61+P63</f>
        <v>4768957</v>
      </c>
      <c r="Q65" s="163"/>
      <c r="R65" s="164"/>
      <c r="S65" s="165">
        <f t="shared" ref="S65" si="9">S55+S57+S59+S61+S63</f>
        <v>4427126</v>
      </c>
      <c r="T65" s="163"/>
      <c r="U65" s="163"/>
      <c r="V65" s="163">
        <f t="shared" ref="V65" si="10">V55+V57+V59+V61+V63</f>
        <v>2201057</v>
      </c>
      <c r="W65" s="163"/>
      <c r="X65" s="163"/>
      <c r="Y65" s="163">
        <f t="shared" ref="Y65" si="11">Y55+Y57+Y59+Y61+Y63</f>
        <v>0</v>
      </c>
      <c r="Z65" s="163"/>
      <c r="AA65" s="163"/>
      <c r="AB65" s="163">
        <f t="shared" ref="AB65" si="12">AB55+AB57+AB59+AB61+AB63</f>
        <v>0</v>
      </c>
      <c r="AC65" s="163"/>
      <c r="AD65" s="164"/>
      <c r="AE65" s="165">
        <f t="shared" ref="AE65" si="13">AE55+AE57+AE59+AE61+AE63</f>
        <v>0</v>
      </c>
      <c r="AF65" s="163"/>
      <c r="AG65" s="163"/>
      <c r="AH65" s="163">
        <f t="shared" ref="AH65" si="14">AH55+AH57+AH59+AH61+AH63</f>
        <v>0</v>
      </c>
      <c r="AI65" s="163"/>
      <c r="AJ65" s="163"/>
      <c r="AK65" s="163">
        <f t="shared" ref="AK65" si="15">AK55+AK57+AK59+AK61+AK63</f>
        <v>0</v>
      </c>
      <c r="AL65" s="163"/>
      <c r="AM65" s="163"/>
      <c r="AN65" s="163">
        <f t="shared" ref="AN65" si="16">AN55+AN57+AN59+AN61+AN63</f>
        <v>0</v>
      </c>
      <c r="AO65" s="163"/>
      <c r="AP65" s="164"/>
    </row>
    <row r="66" spans="1:42" ht="18" customHeight="1" x14ac:dyDescent="0.3">
      <c r="A66" s="121"/>
      <c r="B66" s="181"/>
      <c r="C66" s="122"/>
      <c r="D66" s="179"/>
      <c r="E66" s="68">
        <f t="shared" si="1"/>
        <v>1285310</v>
      </c>
      <c r="F66" s="70" t="s">
        <v>29</v>
      </c>
      <c r="G66" s="161">
        <f>G56+G58+G60+G62+G64</f>
        <v>0</v>
      </c>
      <c r="H66" s="162"/>
      <c r="I66" s="162"/>
      <c r="J66" s="162">
        <f t="shared" ref="J66" si="17">J56+J58+J60+J62+J64</f>
        <v>0</v>
      </c>
      <c r="K66" s="162"/>
      <c r="L66" s="162"/>
      <c r="M66" s="162">
        <f t="shared" ref="M66" si="18">M56+M58+M60+M62+M64</f>
        <v>0</v>
      </c>
      <c r="N66" s="162"/>
      <c r="O66" s="162"/>
      <c r="P66" s="162">
        <f t="shared" ref="P66" si="19">P56+P58+P60+P62+P64</f>
        <v>1285310</v>
      </c>
      <c r="Q66" s="162"/>
      <c r="R66" s="166"/>
      <c r="S66" s="161">
        <f t="shared" ref="S66" si="20">S56+S58+S60+S62+S64</f>
        <v>0</v>
      </c>
      <c r="T66" s="162"/>
      <c r="U66" s="162"/>
      <c r="V66" s="162">
        <f t="shared" ref="V66" si="21">V56+V58+V60+V62+V64</f>
        <v>0</v>
      </c>
      <c r="W66" s="162"/>
      <c r="X66" s="162"/>
      <c r="Y66" s="162">
        <f t="shared" ref="Y66" si="22">Y56+Y58+Y60+Y62+Y64</f>
        <v>0</v>
      </c>
      <c r="Z66" s="162"/>
      <c r="AA66" s="162"/>
      <c r="AB66" s="162">
        <f t="shared" ref="AB66" si="23">AB56+AB58+AB60+AB62+AB64</f>
        <v>0</v>
      </c>
      <c r="AC66" s="162"/>
      <c r="AD66" s="166"/>
      <c r="AE66" s="161">
        <f t="shared" ref="AE66" si="24">AE56+AE58+AE60+AE62+AE64</f>
        <v>0</v>
      </c>
      <c r="AF66" s="162"/>
      <c r="AG66" s="162"/>
      <c r="AH66" s="162">
        <f t="shared" ref="AH66" si="25">AH56+AH58+AH60+AH62+AH64</f>
        <v>0</v>
      </c>
      <c r="AI66" s="162"/>
      <c r="AJ66" s="162"/>
      <c r="AK66" s="162">
        <f t="shared" ref="AK66" si="26">AK56+AK58+AK60+AK62+AK64</f>
        <v>0</v>
      </c>
      <c r="AL66" s="162"/>
      <c r="AM66" s="162"/>
      <c r="AN66" s="162">
        <f t="shared" ref="AN66" si="27">AN56+AN58+AN60+AN62+AN64</f>
        <v>0</v>
      </c>
      <c r="AO66" s="162"/>
      <c r="AP66" s="166"/>
    </row>
    <row r="68" spans="1:42" x14ac:dyDescent="0.3">
      <c r="H68" s="142" t="s">
        <v>41</v>
      </c>
      <c r="I68" s="142"/>
      <c r="J68" s="142"/>
      <c r="L68" s="8"/>
      <c r="M68" s="8"/>
      <c r="N68" s="143" t="s">
        <v>5</v>
      </c>
      <c r="O68" s="143"/>
      <c r="P68" s="143"/>
      <c r="T68" s="177" t="s">
        <v>21</v>
      </c>
      <c r="U68" s="177"/>
      <c r="V68" s="30" t="s">
        <v>24</v>
      </c>
      <c r="Z68" s="176" t="s">
        <v>20</v>
      </c>
      <c r="AA68" s="176"/>
      <c r="AB68" s="10" t="s">
        <v>23</v>
      </c>
      <c r="AF68" s="175" t="s">
        <v>19</v>
      </c>
      <c r="AG68" s="175"/>
      <c r="AH68" s="10" t="s">
        <v>22</v>
      </c>
      <c r="AI68" s="11"/>
      <c r="AJ68" s="11"/>
      <c r="AL68" s="29"/>
      <c r="AM68" s="29"/>
      <c r="AN68" s="11" t="s">
        <v>18</v>
      </c>
    </row>
  </sheetData>
  <sheetProtection sheet="1" objects="1" scenarios="1"/>
  <sortState ref="H1001:H1035">
    <sortCondition ref="H1001"/>
  </sortState>
  <mergeCells count="291">
    <mergeCell ref="AF1:AL2"/>
    <mergeCell ref="B61:B62"/>
    <mergeCell ref="B63:B64"/>
    <mergeCell ref="D53:D54"/>
    <mergeCell ref="D61:D62"/>
    <mergeCell ref="D63:D64"/>
    <mergeCell ref="S53:AD53"/>
    <mergeCell ref="G64:I64"/>
    <mergeCell ref="J64:L64"/>
    <mergeCell ref="G62:I62"/>
    <mergeCell ref="J62:L62"/>
    <mergeCell ref="J61:L61"/>
    <mergeCell ref="M61:O61"/>
    <mergeCell ref="J63:L63"/>
    <mergeCell ref="S60:U60"/>
    <mergeCell ref="G58:I58"/>
    <mergeCell ref="J58:L58"/>
    <mergeCell ref="M58:O58"/>
    <mergeCell ref="B59:B60"/>
    <mergeCell ref="D59:D60"/>
    <mergeCell ref="G60:I60"/>
    <mergeCell ref="J60:L60"/>
    <mergeCell ref="M60:O60"/>
    <mergeCell ref="P60:R60"/>
    <mergeCell ref="AN61:AP61"/>
    <mergeCell ref="AN62:AP62"/>
    <mergeCell ref="Y61:AA61"/>
    <mergeCell ref="AB61:AD61"/>
    <mergeCell ref="AE61:AG61"/>
    <mergeCell ref="AH61:AJ61"/>
    <mergeCell ref="AK63:AM63"/>
    <mergeCell ref="AN63:AP63"/>
    <mergeCell ref="G61:I61"/>
    <mergeCell ref="P62:R62"/>
    <mergeCell ref="S62:U62"/>
    <mergeCell ref="V62:X62"/>
    <mergeCell ref="Y62:AA62"/>
    <mergeCell ref="AB62:AD62"/>
    <mergeCell ref="AE62:AG62"/>
    <mergeCell ref="AH62:AJ62"/>
    <mergeCell ref="AK61:AM61"/>
    <mergeCell ref="AK55:AM55"/>
    <mergeCell ref="AN55:AP55"/>
    <mergeCell ref="Y55:AA55"/>
    <mergeCell ref="AB55:AD55"/>
    <mergeCell ref="AN54:AP54"/>
    <mergeCell ref="G57:I57"/>
    <mergeCell ref="J57:L57"/>
    <mergeCell ref="M57:O57"/>
    <mergeCell ref="P57:R57"/>
    <mergeCell ref="S57:U57"/>
    <mergeCell ref="AK57:AM57"/>
    <mergeCell ref="AE54:AG54"/>
    <mergeCell ref="S56:U56"/>
    <mergeCell ref="A57:A58"/>
    <mergeCell ref="A9:B9"/>
    <mergeCell ref="A4:A5"/>
    <mergeCell ref="A43:A45"/>
    <mergeCell ref="A46:A48"/>
    <mergeCell ref="A55:A56"/>
    <mergeCell ref="P58:R58"/>
    <mergeCell ref="S58:U58"/>
    <mergeCell ref="V58:X58"/>
    <mergeCell ref="A12:A15"/>
    <mergeCell ref="B4:AP4"/>
    <mergeCell ref="AK5:AM5"/>
    <mergeCell ref="AN5:AP5"/>
    <mergeCell ref="G53:R53"/>
    <mergeCell ref="J55:L55"/>
    <mergeCell ref="M55:O55"/>
    <mergeCell ref="P55:R55"/>
    <mergeCell ref="G55:I55"/>
    <mergeCell ref="B55:B56"/>
    <mergeCell ref="AE55:AG55"/>
    <mergeCell ref="G14:P14"/>
    <mergeCell ref="AE6:AG6"/>
    <mergeCell ref="AK6:AM6"/>
    <mergeCell ref="AE5:AG5"/>
    <mergeCell ref="A28:A30"/>
    <mergeCell ref="A31:A33"/>
    <mergeCell ref="A34:A36"/>
    <mergeCell ref="A37:A39"/>
    <mergeCell ref="C28:C30"/>
    <mergeCell ref="B31:B33"/>
    <mergeCell ref="C31:C33"/>
    <mergeCell ref="B34:B36"/>
    <mergeCell ref="C34:C36"/>
    <mergeCell ref="B28:B30"/>
    <mergeCell ref="C11:F11"/>
    <mergeCell ref="C12:F12"/>
    <mergeCell ref="C14:F14"/>
    <mergeCell ref="G12:P12"/>
    <mergeCell ref="G13:P13"/>
    <mergeCell ref="C9:F9"/>
    <mergeCell ref="B25:B27"/>
    <mergeCell ref="C25:C27"/>
    <mergeCell ref="A19:A21"/>
    <mergeCell ref="A22:A24"/>
    <mergeCell ref="A25:A27"/>
    <mergeCell ref="A59:A60"/>
    <mergeCell ref="AF68:AG68"/>
    <mergeCell ref="Z68:AA68"/>
    <mergeCell ref="T68:U68"/>
    <mergeCell ref="C40:C42"/>
    <mergeCell ref="B43:B45"/>
    <mergeCell ref="C43:C45"/>
    <mergeCell ref="B46:B48"/>
    <mergeCell ref="C46:C48"/>
    <mergeCell ref="D65:D66"/>
    <mergeCell ref="G66:I66"/>
    <mergeCell ref="J66:L66"/>
    <mergeCell ref="M66:O66"/>
    <mergeCell ref="P66:R66"/>
    <mergeCell ref="S66:U66"/>
    <mergeCell ref="V66:X66"/>
    <mergeCell ref="Y66:AA66"/>
    <mergeCell ref="V61:X61"/>
    <mergeCell ref="A61:A62"/>
    <mergeCell ref="A63:A64"/>
    <mergeCell ref="A65:C66"/>
    <mergeCell ref="A53:B54"/>
    <mergeCell ref="B57:B58"/>
    <mergeCell ref="AB66:AD66"/>
    <mergeCell ref="AN64:AP64"/>
    <mergeCell ref="AB63:AD63"/>
    <mergeCell ref="E2:AD2"/>
    <mergeCell ref="E1:AD1"/>
    <mergeCell ref="F53:F54"/>
    <mergeCell ref="V59:X59"/>
    <mergeCell ref="Y59:AA59"/>
    <mergeCell ref="AB59:AD59"/>
    <mergeCell ref="AE59:AG59"/>
    <mergeCell ref="AH59:AJ59"/>
    <mergeCell ref="AH5:AJ5"/>
    <mergeCell ref="C15:F15"/>
    <mergeCell ref="G15:P15"/>
    <mergeCell ref="S15:AD15"/>
    <mergeCell ref="G17:R17"/>
    <mergeCell ref="G56:I56"/>
    <mergeCell ref="J56:L56"/>
    <mergeCell ref="P56:R56"/>
    <mergeCell ref="D57:D58"/>
    <mergeCell ref="S14:AD14"/>
    <mergeCell ref="S13:AD13"/>
    <mergeCell ref="S12:AD12"/>
    <mergeCell ref="B5:F5"/>
    <mergeCell ref="AH6:AJ6"/>
    <mergeCell ref="AN66:AP66"/>
    <mergeCell ref="C53:C54"/>
    <mergeCell ref="C55:C56"/>
    <mergeCell ref="C57:C58"/>
    <mergeCell ref="G65:I65"/>
    <mergeCell ref="J65:L65"/>
    <mergeCell ref="M65:O65"/>
    <mergeCell ref="P65:R65"/>
    <mergeCell ref="S65:U65"/>
    <mergeCell ref="C61:C62"/>
    <mergeCell ref="C63:C64"/>
    <mergeCell ref="C59:C60"/>
    <mergeCell ref="G59:I59"/>
    <mergeCell ref="J59:L59"/>
    <mergeCell ref="M59:O59"/>
    <mergeCell ref="P59:R59"/>
    <mergeCell ref="S59:U59"/>
    <mergeCell ref="D55:D56"/>
    <mergeCell ref="AK60:AM60"/>
    <mergeCell ref="AN60:AP60"/>
    <mergeCell ref="AN65:AP65"/>
    <mergeCell ref="AN56:AP56"/>
    <mergeCell ref="AN58:AP58"/>
    <mergeCell ref="V57:X57"/>
    <mergeCell ref="AE66:AG66"/>
    <mergeCell ref="AH66:AJ66"/>
    <mergeCell ref="AK66:AM66"/>
    <mergeCell ref="AK62:AM62"/>
    <mergeCell ref="AK59:AM59"/>
    <mergeCell ref="AH55:AJ55"/>
    <mergeCell ref="E53:E54"/>
    <mergeCell ref="V65:X65"/>
    <mergeCell ref="Y65:AA65"/>
    <mergeCell ref="AB65:AD65"/>
    <mergeCell ref="AE65:AG65"/>
    <mergeCell ref="AH65:AJ65"/>
    <mergeCell ref="AK65:AM65"/>
    <mergeCell ref="V56:X56"/>
    <mergeCell ref="Y56:AA56"/>
    <mergeCell ref="AB56:AD56"/>
    <mergeCell ref="AB58:AD58"/>
    <mergeCell ref="AK64:AM64"/>
    <mergeCell ref="AE63:AG63"/>
    <mergeCell ref="AH63:AJ63"/>
    <mergeCell ref="AE64:AG64"/>
    <mergeCell ref="AH64:AJ64"/>
    <mergeCell ref="AB64:AD64"/>
    <mergeCell ref="M62:O62"/>
    <mergeCell ref="AE7:AJ7"/>
    <mergeCell ref="AK7:AP7"/>
    <mergeCell ref="AB5:AD5"/>
    <mergeCell ref="AB6:AD6"/>
    <mergeCell ref="G5:R5"/>
    <mergeCell ref="A17:B18"/>
    <mergeCell ref="M56:O56"/>
    <mergeCell ref="AH56:AJ56"/>
    <mergeCell ref="AK56:AM56"/>
    <mergeCell ref="AH54:AJ54"/>
    <mergeCell ref="AK54:AM54"/>
    <mergeCell ref="AB54:AD54"/>
    <mergeCell ref="B37:B39"/>
    <mergeCell ref="C37:C39"/>
    <mergeCell ref="A40:A42"/>
    <mergeCell ref="S11:AD11"/>
    <mergeCell ref="S10:AD10"/>
    <mergeCell ref="S9:AD9"/>
    <mergeCell ref="AE14:AP14"/>
    <mergeCell ref="AE15:AP15"/>
    <mergeCell ref="G10:P10"/>
    <mergeCell ref="G9:P9"/>
    <mergeCell ref="G11:P11"/>
    <mergeCell ref="C10:F10"/>
    <mergeCell ref="H68:J68"/>
    <mergeCell ref="N68:P68"/>
    <mergeCell ref="G54:I54"/>
    <mergeCell ref="J54:L54"/>
    <mergeCell ref="M54:O54"/>
    <mergeCell ref="P54:R54"/>
    <mergeCell ref="S54:U54"/>
    <mergeCell ref="V54:X54"/>
    <mergeCell ref="Y54:AA54"/>
    <mergeCell ref="P61:R61"/>
    <mergeCell ref="S61:U61"/>
    <mergeCell ref="G63:I63"/>
    <mergeCell ref="M63:O63"/>
    <mergeCell ref="P63:R63"/>
    <mergeCell ref="S63:U63"/>
    <mergeCell ref="V63:X63"/>
    <mergeCell ref="Y63:AA63"/>
    <mergeCell ref="M64:O64"/>
    <mergeCell ref="P64:R64"/>
    <mergeCell ref="S64:U64"/>
    <mergeCell ref="V64:X64"/>
    <mergeCell ref="Y64:AA64"/>
    <mergeCell ref="S55:U55"/>
    <mergeCell ref="V55:X55"/>
    <mergeCell ref="AM1:AP1"/>
    <mergeCell ref="A49:B51"/>
    <mergeCell ref="C49:C51"/>
    <mergeCell ref="S5:U5"/>
    <mergeCell ref="Y5:AA5"/>
    <mergeCell ref="B6:F7"/>
    <mergeCell ref="G6:R7"/>
    <mergeCell ref="S6:U6"/>
    <mergeCell ref="Y6:AA6"/>
    <mergeCell ref="V5:X5"/>
    <mergeCell ref="V6:X6"/>
    <mergeCell ref="S7:X7"/>
    <mergeCell ref="Y7:AD7"/>
    <mergeCell ref="F17:F18"/>
    <mergeCell ref="D17:D18"/>
    <mergeCell ref="E17:E18"/>
    <mergeCell ref="C17:C18"/>
    <mergeCell ref="C13:F13"/>
    <mergeCell ref="B40:B42"/>
    <mergeCell ref="B19:B21"/>
    <mergeCell ref="C19:C21"/>
    <mergeCell ref="B22:B24"/>
    <mergeCell ref="C22:C24"/>
    <mergeCell ref="AN6:AP6"/>
    <mergeCell ref="AE60:AG60"/>
    <mergeCell ref="AH60:AJ60"/>
    <mergeCell ref="AN57:AP57"/>
    <mergeCell ref="AH58:AJ58"/>
    <mergeCell ref="AK58:AM58"/>
    <mergeCell ref="AE17:AP17"/>
    <mergeCell ref="S17:AD17"/>
    <mergeCell ref="AE9:AP9"/>
    <mergeCell ref="AE10:AP10"/>
    <mergeCell ref="AE11:AP11"/>
    <mergeCell ref="AE12:AP12"/>
    <mergeCell ref="AE13:AP13"/>
    <mergeCell ref="AE58:AG58"/>
    <mergeCell ref="AE56:AG56"/>
    <mergeCell ref="Y57:AA57"/>
    <mergeCell ref="AB57:AD57"/>
    <mergeCell ref="AE57:AG57"/>
    <mergeCell ref="AH57:AJ57"/>
    <mergeCell ref="Y58:AA58"/>
    <mergeCell ref="V60:X60"/>
    <mergeCell ref="Y60:AA60"/>
    <mergeCell ref="AB60:AD60"/>
    <mergeCell ref="AN59:AP59"/>
    <mergeCell ref="AE53:AP53"/>
  </mergeCells>
  <phoneticPr fontId="2" type="noConversion"/>
  <conditionalFormatting sqref="G59">
    <cfRule type="cellIs" dxfId="270" priority="490" operator="greaterThan">
      <formula>0.0001</formula>
    </cfRule>
  </conditionalFormatting>
  <conditionalFormatting sqref="J59 M59 P59 S59 V59 Y59 AB59 AE59 AH59 AK59 AN59">
    <cfRule type="cellIs" dxfId="269" priority="489" operator="greaterThan">
      <formula>0.0001</formula>
    </cfRule>
  </conditionalFormatting>
  <conditionalFormatting sqref="G61">
    <cfRule type="cellIs" dxfId="268" priority="488" operator="greaterThan">
      <formula>0.0001</formula>
    </cfRule>
  </conditionalFormatting>
  <conditionalFormatting sqref="J61 M61 P61 S61 V61 Y61 AB61 AE61 AH61 AK61 AN61">
    <cfRule type="cellIs" dxfId="267" priority="487" operator="greaterThan">
      <formula>0.0001</formula>
    </cfRule>
  </conditionalFormatting>
  <conditionalFormatting sqref="G63">
    <cfRule type="cellIs" dxfId="266" priority="486" operator="greaterThan">
      <formula>0.0001</formula>
    </cfRule>
  </conditionalFormatting>
  <conditionalFormatting sqref="S63 V63 Y63 AB63 AE63 AH63 AK63 AN63">
    <cfRule type="cellIs" dxfId="265" priority="485" operator="greaterThan">
      <formula>0.0001</formula>
    </cfRule>
  </conditionalFormatting>
  <conditionalFormatting sqref="J62:L62 J60:L60">
    <cfRule type="cellIs" dxfId="264" priority="478" operator="greaterThan">
      <formula>0.0001</formula>
    </cfRule>
  </conditionalFormatting>
  <conditionalFormatting sqref="S64:AP64 G64:I64 M62:AP62 G62:I62 M60:AP60 G60:I60">
    <cfRule type="cellIs" dxfId="263" priority="477" operator="greaterThan">
      <formula>0.0001</formula>
    </cfRule>
  </conditionalFormatting>
  <conditionalFormatting sqref="J63 M63 P63">
    <cfRule type="cellIs" dxfId="262" priority="246" operator="greaterThan">
      <formula>0.0001</formula>
    </cfRule>
  </conditionalFormatting>
  <conditionalFormatting sqref="J64:R64">
    <cfRule type="cellIs" dxfId="261" priority="245" operator="greaterThan">
      <formula>0.0001</formula>
    </cfRule>
  </conditionalFormatting>
  <conditionalFormatting sqref="D55:D56">
    <cfRule type="cellIs" dxfId="260" priority="237" operator="greaterThan">
      <formula>1</formula>
    </cfRule>
  </conditionalFormatting>
  <conditionalFormatting sqref="D57:D66">
    <cfRule type="cellIs" dxfId="259" priority="236" operator="greaterThan">
      <formula>1</formula>
    </cfRule>
  </conditionalFormatting>
  <conditionalFormatting sqref="D45">
    <cfRule type="cellIs" dxfId="258" priority="219" operator="greaterThan">
      <formula>0</formula>
    </cfRule>
  </conditionalFormatting>
  <conditionalFormatting sqref="E45">
    <cfRule type="cellIs" dxfId="257" priority="218" operator="greaterThan">
      <formula>0</formula>
    </cfRule>
  </conditionalFormatting>
  <conditionalFormatting sqref="D48">
    <cfRule type="cellIs" dxfId="256" priority="217" operator="greaterThan">
      <formula>0</formula>
    </cfRule>
  </conditionalFormatting>
  <conditionalFormatting sqref="E48">
    <cfRule type="cellIs" dxfId="255" priority="216" operator="greaterThan">
      <formula>0</formula>
    </cfRule>
  </conditionalFormatting>
  <conditionalFormatting sqref="H49">
    <cfRule type="cellIs" dxfId="254" priority="215" operator="greaterThan">
      <formula>0.0001</formula>
    </cfRule>
  </conditionalFormatting>
  <conditionalFormatting sqref="G49 I49:L49 Z49:AP49 T49">
    <cfRule type="cellIs" dxfId="253" priority="214" operator="greaterThan">
      <formula>0.0001</formula>
    </cfRule>
  </conditionalFormatting>
  <conditionalFormatting sqref="H50">
    <cfRule type="cellIs" dxfId="252" priority="213" operator="greaterThan">
      <formula>0.0001</formula>
    </cfRule>
  </conditionalFormatting>
  <conditionalFormatting sqref="G50 I50:T50 Z50:AP50">
    <cfRule type="cellIs" dxfId="251" priority="212" operator="greaterThan">
      <formula>0.0001</formula>
    </cfRule>
  </conditionalFormatting>
  <conditionalFormatting sqref="U49:Y49">
    <cfRule type="cellIs" dxfId="250" priority="211" operator="greaterThan">
      <formula>0.0001</formula>
    </cfRule>
  </conditionalFormatting>
  <conditionalFormatting sqref="U50:Y50">
    <cfRule type="cellIs" dxfId="249" priority="210" operator="greaterThan">
      <formula>0.0001</formula>
    </cfRule>
  </conditionalFormatting>
  <conditionalFormatting sqref="G51:AP51">
    <cfRule type="cellIs" dxfId="248" priority="206" stopIfTrue="1" operator="equal">
      <formula>"-"</formula>
    </cfRule>
    <cfRule type="cellIs" dxfId="247" priority="207" stopIfTrue="1" operator="between">
      <formula>-0.0001</formula>
      <formula>-0.2</formula>
    </cfRule>
    <cfRule type="cellIs" dxfId="246" priority="208" stopIfTrue="1" operator="lessThanOrEqual">
      <formula>-0.1999</formula>
    </cfRule>
    <cfRule type="cellIs" dxfId="245" priority="209" stopIfTrue="1" operator="greaterThanOrEqual">
      <formula>0</formula>
    </cfRule>
  </conditionalFormatting>
  <conditionalFormatting sqref="M49:Q49">
    <cfRule type="cellIs" dxfId="244" priority="204" operator="greaterThan">
      <formula>0.0001</formula>
    </cfRule>
  </conditionalFormatting>
  <conditionalFormatting sqref="R49:S49">
    <cfRule type="cellIs" dxfId="243" priority="205" operator="greaterThan">
      <formula>0.0001</formula>
    </cfRule>
  </conditionalFormatting>
  <conditionalFormatting sqref="D51">
    <cfRule type="cellIs" dxfId="242" priority="203" operator="greaterThan">
      <formula>0</formula>
    </cfRule>
  </conditionalFormatting>
  <conditionalFormatting sqref="E51">
    <cfRule type="cellIs" dxfId="241" priority="202" operator="greaterThan">
      <formula>0</formula>
    </cfRule>
  </conditionalFormatting>
  <conditionalFormatting sqref="C49">
    <cfRule type="cellIs" dxfId="240" priority="201" operator="notEqual">
      <formula>1</formula>
    </cfRule>
  </conditionalFormatting>
  <conditionalFormatting sqref="AE7:AJ7">
    <cfRule type="cellIs" dxfId="239" priority="196" operator="greaterThan">
      <formula>1</formula>
    </cfRule>
  </conditionalFormatting>
  <conditionalFormatting sqref="S7 Y7">
    <cfRule type="cellIs" dxfId="238" priority="195" operator="greaterThan">
      <formula>0</formula>
    </cfRule>
  </conditionalFormatting>
  <conditionalFormatting sqref="D21">
    <cfRule type="cellIs" dxfId="237" priority="125" operator="greaterThan">
      <formula>0</formula>
    </cfRule>
  </conditionalFormatting>
  <conditionalFormatting sqref="E21">
    <cfRule type="cellIs" dxfId="236" priority="124" operator="greaterThan">
      <formula>0</formula>
    </cfRule>
  </conditionalFormatting>
  <conditionalFormatting sqref="D24">
    <cfRule type="cellIs" dxfId="235" priority="123" operator="greaterThan">
      <formula>0</formula>
    </cfRule>
  </conditionalFormatting>
  <conditionalFormatting sqref="D27">
    <cfRule type="cellIs" dxfId="234" priority="121" operator="greaterThan">
      <formula>0</formula>
    </cfRule>
  </conditionalFormatting>
  <conditionalFormatting sqref="D30">
    <cfRule type="cellIs" dxfId="233" priority="119" operator="greaterThan">
      <formula>0</formula>
    </cfRule>
  </conditionalFormatting>
  <conditionalFormatting sqref="D33">
    <cfRule type="cellIs" dxfId="232" priority="117" operator="greaterThan">
      <formula>0</formula>
    </cfRule>
  </conditionalFormatting>
  <conditionalFormatting sqref="D36">
    <cfRule type="cellIs" dxfId="231" priority="115" operator="greaterThan">
      <formula>0</formula>
    </cfRule>
  </conditionalFormatting>
  <conditionalFormatting sqref="D39">
    <cfRule type="cellIs" dxfId="230" priority="113" operator="greaterThan">
      <formula>0</formula>
    </cfRule>
  </conditionalFormatting>
  <conditionalFormatting sqref="D42">
    <cfRule type="cellIs" dxfId="229" priority="111" operator="greaterThan">
      <formula>0</formula>
    </cfRule>
  </conditionalFormatting>
  <conditionalFormatting sqref="O19:AP19">
    <cfRule type="cellIs" dxfId="228" priority="109" operator="greaterThan">
      <formula>0.0001</formula>
    </cfRule>
  </conditionalFormatting>
  <conditionalFormatting sqref="V22:AP22">
    <cfRule type="cellIs" dxfId="227" priority="108" operator="greaterThan">
      <formula>0.0001</formula>
    </cfRule>
  </conditionalFormatting>
  <conditionalFormatting sqref="T25:U25 AA25:AP25">
    <cfRule type="cellIs" dxfId="226" priority="107" operator="greaterThan">
      <formula>0.0001</formula>
    </cfRule>
  </conditionalFormatting>
  <conditionalFormatting sqref="S28:AP28">
    <cfRule type="cellIs" dxfId="225" priority="106" operator="greaterThan">
      <formula>0.0001</formula>
    </cfRule>
  </conditionalFormatting>
  <conditionalFormatting sqref="V31:AP31">
    <cfRule type="cellIs" dxfId="224" priority="105" operator="greaterThan">
      <formula>0.0001</formula>
    </cfRule>
  </conditionalFormatting>
  <conditionalFormatting sqref="S34:AP34">
    <cfRule type="cellIs" dxfId="223" priority="104" operator="greaterThan">
      <formula>0.0001</formula>
    </cfRule>
  </conditionalFormatting>
  <conditionalFormatting sqref="W37:AP37">
    <cfRule type="cellIs" dxfId="222" priority="103" operator="greaterThan">
      <formula>0.0001</formula>
    </cfRule>
  </conditionalFormatting>
  <conditionalFormatting sqref="H40">
    <cfRule type="cellIs" dxfId="221" priority="102" operator="greaterThan">
      <formula>0.0001</formula>
    </cfRule>
  </conditionalFormatting>
  <conditionalFormatting sqref="G40 I40 Z40:AP40">
    <cfRule type="cellIs" dxfId="220" priority="101" operator="greaterThan">
      <formula>0.0001</formula>
    </cfRule>
  </conditionalFormatting>
  <conditionalFormatting sqref="AB43:AP43">
    <cfRule type="cellIs" dxfId="219" priority="100" operator="greaterThan">
      <formula>0.0001</formula>
    </cfRule>
  </conditionalFormatting>
  <conditionalFormatting sqref="H46">
    <cfRule type="cellIs" dxfId="218" priority="99" operator="greaterThan">
      <formula>0.0001</formula>
    </cfRule>
  </conditionalFormatting>
  <conditionalFormatting sqref="G46 I46 Z46:AP46 T46">
    <cfRule type="cellIs" dxfId="217" priority="98" operator="greaterThan">
      <formula>0.0001</formula>
    </cfRule>
  </conditionalFormatting>
  <conditionalFormatting sqref="N20:AP20">
    <cfRule type="cellIs" dxfId="216" priority="97" operator="greaterThan">
      <formula>0.0001</formula>
    </cfRule>
  </conditionalFormatting>
  <conditionalFormatting sqref="H47 H41">
    <cfRule type="cellIs" dxfId="215" priority="96" operator="greaterThan">
      <formula>0.0001</formula>
    </cfRule>
  </conditionalFormatting>
  <conditionalFormatting sqref="G47 I47 G41 I41 T26:U26 R23:AP23 AA26:AP26 Z41:AP41 Z44:AP44 Z47:AP47 S29:AP29 U32:AP32 S35:AP35 W38:AP38 S41:T41 S47:T47">
    <cfRule type="cellIs" dxfId="214" priority="95" operator="greaterThan">
      <formula>0.0001</formula>
    </cfRule>
  </conditionalFormatting>
  <conditionalFormatting sqref="V25:Z25">
    <cfRule type="cellIs" dxfId="213" priority="94" operator="greaterThan">
      <formula>0.0001</formula>
    </cfRule>
  </conditionalFormatting>
  <conditionalFormatting sqref="V26:Z26">
    <cfRule type="cellIs" dxfId="212" priority="93" operator="greaterThan">
      <formula>0.0001</formula>
    </cfRule>
  </conditionalFormatting>
  <conditionalFormatting sqref="W40:Y40">
    <cfRule type="cellIs" dxfId="211" priority="92" operator="greaterThan">
      <formula>0.0001</formula>
    </cfRule>
  </conditionalFormatting>
  <conditionalFormatting sqref="U46:Y46">
    <cfRule type="cellIs" dxfId="210" priority="91" operator="greaterThan">
      <formula>0.0001</formula>
    </cfRule>
  </conditionalFormatting>
  <conditionalFormatting sqref="U47:Y47 W44:Y44 U41:Y41">
    <cfRule type="cellIs" dxfId="209" priority="90" operator="greaterThan">
      <formula>0.0001</formula>
    </cfRule>
  </conditionalFormatting>
  <conditionalFormatting sqref="S46">
    <cfRule type="cellIs" dxfId="208" priority="85" operator="greaterThan">
      <formula>0.0001</formula>
    </cfRule>
  </conditionalFormatting>
  <conditionalFormatting sqref="R28">
    <cfRule type="cellIs" dxfId="207" priority="80" operator="greaterThan">
      <formula>0.0001</formula>
    </cfRule>
  </conditionalFormatting>
  <conditionalFormatting sqref="R29">
    <cfRule type="cellIs" dxfId="206" priority="79" operator="greaterThan">
      <formula>0.0001</formula>
    </cfRule>
  </conditionalFormatting>
  <conditionalFormatting sqref="J40:K40">
    <cfRule type="cellIs" dxfId="205" priority="78" operator="greaterThan">
      <formula>0.0001</formula>
    </cfRule>
  </conditionalFormatting>
  <conditionalFormatting sqref="J41:R41">
    <cfRule type="cellIs" dxfId="204" priority="77" operator="greaterThan">
      <formula>0.0001</formula>
    </cfRule>
  </conditionalFormatting>
  <conditionalFormatting sqref="J46:R46">
    <cfRule type="cellIs" dxfId="203" priority="76" operator="greaterThan">
      <formula>0.0001</formula>
    </cfRule>
  </conditionalFormatting>
  <conditionalFormatting sqref="J47:R47">
    <cfRule type="cellIs" dxfId="202" priority="75" operator="greaterThan">
      <formula>0.0001</formula>
    </cfRule>
  </conditionalFormatting>
  <conditionalFormatting sqref="H19">
    <cfRule type="cellIs" dxfId="201" priority="74" operator="greaterThan">
      <formula>0.0001</formula>
    </cfRule>
  </conditionalFormatting>
  <conditionalFormatting sqref="G19 I19:N19">
    <cfRule type="cellIs" dxfId="200" priority="73" operator="greaterThan">
      <formula>0.0001</formula>
    </cfRule>
  </conditionalFormatting>
  <conditionalFormatting sqref="G20 I20:M20">
    <cfRule type="cellIs" dxfId="199" priority="72" operator="greaterThan">
      <formula>0.0001</formula>
    </cfRule>
  </conditionalFormatting>
  <conditionalFormatting sqref="H20">
    <cfRule type="cellIs" dxfId="198" priority="71" operator="greaterThan">
      <formula>0.0001</formula>
    </cfRule>
  </conditionalFormatting>
  <conditionalFormatting sqref="H22">
    <cfRule type="cellIs" dxfId="197" priority="70" operator="greaterThan">
      <formula>0.0001</formula>
    </cfRule>
  </conditionalFormatting>
  <conditionalFormatting sqref="G22 I22:U22">
    <cfRule type="cellIs" dxfId="196" priority="69" operator="greaterThan">
      <formula>0.0001</formula>
    </cfRule>
  </conditionalFormatting>
  <conditionalFormatting sqref="H23">
    <cfRule type="cellIs" dxfId="195" priority="68" operator="greaterThan">
      <formula>0.0001</formula>
    </cfRule>
  </conditionalFormatting>
  <conditionalFormatting sqref="G23 I23:Q23">
    <cfRule type="cellIs" dxfId="194" priority="67" operator="greaterThan">
      <formula>0.0001</formula>
    </cfRule>
  </conditionalFormatting>
  <conditionalFormatting sqref="H25">
    <cfRule type="cellIs" dxfId="193" priority="66" operator="greaterThan">
      <formula>0.0001</formula>
    </cfRule>
  </conditionalFormatting>
  <conditionalFormatting sqref="G25 S25">
    <cfRule type="cellIs" dxfId="192" priority="65" operator="greaterThan">
      <formula>0.0001</formula>
    </cfRule>
  </conditionalFormatting>
  <conditionalFormatting sqref="H26">
    <cfRule type="cellIs" dxfId="191" priority="64" operator="greaterThan">
      <formula>0.0001</formula>
    </cfRule>
  </conditionalFormatting>
  <conditionalFormatting sqref="G26 S26">
    <cfRule type="cellIs" dxfId="190" priority="63" operator="greaterThan">
      <formula>0.0001</formula>
    </cfRule>
  </conditionalFormatting>
  <conditionalFormatting sqref="I25">
    <cfRule type="cellIs" dxfId="189" priority="62" operator="greaterThan">
      <formula>0.0001</formula>
    </cfRule>
  </conditionalFormatting>
  <conditionalFormatting sqref="I26">
    <cfRule type="cellIs" dxfId="188" priority="61" operator="greaterThan">
      <formula>0.0001</formula>
    </cfRule>
  </conditionalFormatting>
  <conditionalFormatting sqref="J25:R25">
    <cfRule type="cellIs" dxfId="187" priority="60" operator="greaterThan">
      <formula>0.0001</formula>
    </cfRule>
  </conditionalFormatting>
  <conditionalFormatting sqref="J26:R26">
    <cfRule type="cellIs" dxfId="186" priority="59" operator="greaterThan">
      <formula>0.0001</formula>
    </cfRule>
  </conditionalFormatting>
  <conditionalFormatting sqref="H28">
    <cfRule type="cellIs" dxfId="185" priority="58" operator="greaterThan">
      <formula>0.0001</formula>
    </cfRule>
  </conditionalFormatting>
  <conditionalFormatting sqref="G28 I28">
    <cfRule type="cellIs" dxfId="184" priority="57" operator="greaterThan">
      <formula>0.0001</formula>
    </cfRule>
  </conditionalFormatting>
  <conditionalFormatting sqref="H29">
    <cfRule type="cellIs" dxfId="183" priority="56" operator="greaterThan">
      <formula>0.0001</formula>
    </cfRule>
  </conditionalFormatting>
  <conditionalFormatting sqref="G29 I29">
    <cfRule type="cellIs" dxfId="182" priority="55" operator="greaterThan">
      <formula>0.0001</formula>
    </cfRule>
  </conditionalFormatting>
  <conditionalFormatting sqref="J28:Q28">
    <cfRule type="cellIs" dxfId="181" priority="54" operator="greaterThan">
      <formula>0.0001</formula>
    </cfRule>
  </conditionalFormatting>
  <conditionalFormatting sqref="J29:Q29">
    <cfRule type="cellIs" dxfId="180" priority="53" operator="greaterThan">
      <formula>0.0001</formula>
    </cfRule>
  </conditionalFormatting>
  <conditionalFormatting sqref="H31">
    <cfRule type="cellIs" dxfId="179" priority="52" operator="greaterThan">
      <formula>0.0001</formula>
    </cfRule>
  </conditionalFormatting>
  <conditionalFormatting sqref="G31 I31 S31:T31">
    <cfRule type="cellIs" dxfId="178" priority="51" operator="greaterThan">
      <formula>0.0001</formula>
    </cfRule>
  </conditionalFormatting>
  <conditionalFormatting sqref="H32">
    <cfRule type="cellIs" dxfId="177" priority="50" operator="greaterThan">
      <formula>0.0001</formula>
    </cfRule>
  </conditionalFormatting>
  <conditionalFormatting sqref="G32 I32 S32:T32">
    <cfRule type="cellIs" dxfId="176" priority="49" operator="greaterThan">
      <formula>0.0001</formula>
    </cfRule>
  </conditionalFormatting>
  <conditionalFormatting sqref="J31:R31">
    <cfRule type="cellIs" dxfId="175" priority="48" operator="greaterThan">
      <formula>0.0001</formula>
    </cfRule>
  </conditionalFormatting>
  <conditionalFormatting sqref="J32:R32">
    <cfRule type="cellIs" dxfId="174" priority="47" operator="greaterThan">
      <formula>0.0001</formula>
    </cfRule>
  </conditionalFormatting>
  <conditionalFormatting sqref="H34">
    <cfRule type="cellIs" dxfId="173" priority="46" operator="greaterThan">
      <formula>0.0001</formula>
    </cfRule>
  </conditionalFormatting>
  <conditionalFormatting sqref="G34 I34">
    <cfRule type="cellIs" dxfId="172" priority="45" operator="greaterThan">
      <formula>0.0001</formula>
    </cfRule>
  </conditionalFormatting>
  <conditionalFormatting sqref="H35">
    <cfRule type="cellIs" dxfId="171" priority="44" operator="greaterThan">
      <formula>0.0001</formula>
    </cfRule>
  </conditionalFormatting>
  <conditionalFormatting sqref="G35 I35">
    <cfRule type="cellIs" dxfId="170" priority="43" operator="greaterThan">
      <formula>0.0001</formula>
    </cfRule>
  </conditionalFormatting>
  <conditionalFormatting sqref="J34:R34">
    <cfRule type="cellIs" dxfId="169" priority="42" operator="greaterThan">
      <formula>0.0001</formula>
    </cfRule>
  </conditionalFormatting>
  <conditionalFormatting sqref="J35:R35">
    <cfRule type="cellIs" dxfId="168" priority="41" operator="greaterThan">
      <formula>0.0001</formula>
    </cfRule>
  </conditionalFormatting>
  <conditionalFormatting sqref="H37">
    <cfRule type="cellIs" dxfId="167" priority="40" operator="greaterThan">
      <formula>0.0001</formula>
    </cfRule>
  </conditionalFormatting>
  <conditionalFormatting sqref="G37 I37 S37:V37">
    <cfRule type="cellIs" dxfId="166" priority="39" operator="greaterThan">
      <formula>0.0001</formula>
    </cfRule>
  </conditionalFormatting>
  <conditionalFormatting sqref="H38">
    <cfRule type="cellIs" dxfId="165" priority="38" operator="greaterThan">
      <formula>0.0001</formula>
    </cfRule>
  </conditionalFormatting>
  <conditionalFormatting sqref="G38 I38 S38:V38">
    <cfRule type="cellIs" dxfId="164" priority="37" operator="greaterThan">
      <formula>0.0001</formula>
    </cfRule>
  </conditionalFormatting>
  <conditionalFormatting sqref="J37:R37">
    <cfRule type="cellIs" dxfId="163" priority="36" operator="greaterThan">
      <formula>0.0001</formula>
    </cfRule>
  </conditionalFormatting>
  <conditionalFormatting sqref="J38:R38">
    <cfRule type="cellIs" dxfId="162" priority="35" operator="greaterThan">
      <formula>0.0001</formula>
    </cfRule>
  </conditionalFormatting>
  <conditionalFormatting sqref="H43">
    <cfRule type="cellIs" dxfId="161" priority="34" operator="greaterThan">
      <formula>0.0001</formula>
    </cfRule>
  </conditionalFormatting>
  <conditionalFormatting sqref="G43 I43">
    <cfRule type="cellIs" dxfId="160" priority="33" operator="greaterThan">
      <formula>0.0001</formula>
    </cfRule>
  </conditionalFormatting>
  <conditionalFormatting sqref="H44">
    <cfRule type="cellIs" dxfId="159" priority="32" operator="greaterThan">
      <formula>0.0001</formula>
    </cfRule>
  </conditionalFormatting>
  <conditionalFormatting sqref="G44 I44 S44:T44">
    <cfRule type="cellIs" dxfId="158" priority="31" operator="greaterThan">
      <formula>0.0001</formula>
    </cfRule>
  </conditionalFormatting>
  <conditionalFormatting sqref="U44:V44">
    <cfRule type="cellIs" dxfId="157" priority="30" operator="greaterThan">
      <formula>0.0001</formula>
    </cfRule>
  </conditionalFormatting>
  <conditionalFormatting sqref="J43:P43">
    <cfRule type="cellIs" dxfId="156" priority="29" operator="greaterThan">
      <formula>0.0001</formula>
    </cfRule>
  </conditionalFormatting>
  <conditionalFormatting sqref="J44:R44">
    <cfRule type="cellIs" dxfId="155" priority="28" operator="greaterThan">
      <formula>0.0001</formula>
    </cfRule>
  </conditionalFormatting>
  <conditionalFormatting sqref="U40:V40">
    <cfRule type="cellIs" dxfId="154" priority="27" operator="greaterThan">
      <formula>0.0001</formula>
    </cfRule>
  </conditionalFormatting>
  <conditionalFormatting sqref="S43:T43">
    <cfRule type="cellIs" dxfId="153" priority="26" operator="greaterThan">
      <formula>0.0001</formula>
    </cfRule>
  </conditionalFormatting>
  <conditionalFormatting sqref="U43:AA43">
    <cfRule type="cellIs" dxfId="152" priority="25" operator="greaterThan">
      <formula>0.0001</formula>
    </cfRule>
  </conditionalFormatting>
  <conditionalFormatting sqref="R43">
    <cfRule type="cellIs" dxfId="151" priority="24" operator="greaterThan">
      <formula>0.0001</formula>
    </cfRule>
  </conditionalFormatting>
  <conditionalFormatting sqref="Q43">
    <cfRule type="cellIs" dxfId="150" priority="23" operator="greaterThan">
      <formula>0.0001</formula>
    </cfRule>
  </conditionalFormatting>
  <conditionalFormatting sqref="S40:T40">
    <cfRule type="cellIs" dxfId="149" priority="22" operator="greaterThan">
      <formula>0.0001</formula>
    </cfRule>
  </conditionalFormatting>
  <conditionalFormatting sqref="L40:R40">
    <cfRule type="cellIs" dxfId="148" priority="21" operator="greaterThan">
      <formula>0.0001</formula>
    </cfRule>
  </conditionalFormatting>
  <conditionalFormatting sqref="U31">
    <cfRule type="cellIs" dxfId="147" priority="20" operator="greaterThan">
      <formula>0.0001</formula>
    </cfRule>
  </conditionalFormatting>
  <conditionalFormatting sqref="G55">
    <cfRule type="cellIs" dxfId="146" priority="19" operator="greaterThan">
      <formula>0.0001</formula>
    </cfRule>
  </conditionalFormatting>
  <conditionalFormatting sqref="J55 M55 P55 S55 V55 Y55 AB55 AE55 AH55 AK55 AN55">
    <cfRule type="cellIs" dxfId="145" priority="18" operator="greaterThan">
      <formula>0.0001</formula>
    </cfRule>
  </conditionalFormatting>
  <conditionalFormatting sqref="G57">
    <cfRule type="cellIs" dxfId="144" priority="17" operator="greaterThan">
      <formula>0.0001</formula>
    </cfRule>
  </conditionalFormatting>
  <conditionalFormatting sqref="J57 M57 P57 S57 V57 Y57 AB57 AE57 AH57 AK57 AN57">
    <cfRule type="cellIs" dxfId="143" priority="16" operator="greaterThan">
      <formula>0.0001</formula>
    </cfRule>
  </conditionalFormatting>
  <conditionalFormatting sqref="J56:L56">
    <cfRule type="cellIs" dxfId="142" priority="15" operator="greaterThan">
      <formula>0.0001</formula>
    </cfRule>
  </conditionalFormatting>
  <conditionalFormatting sqref="M56:AP56 G56:I56">
    <cfRule type="cellIs" dxfId="141" priority="14" operator="greaterThan">
      <formula>0.0001</formula>
    </cfRule>
  </conditionalFormatting>
  <conditionalFormatting sqref="J58:L58">
    <cfRule type="cellIs" dxfId="140" priority="13" operator="greaterThan">
      <formula>0.0001</formula>
    </cfRule>
  </conditionalFormatting>
  <conditionalFormatting sqref="M58:AP58 G58:I58">
    <cfRule type="cellIs" dxfId="139" priority="12" operator="greaterThan">
      <formula>0.0001</formula>
    </cfRule>
  </conditionalFormatting>
  <conditionalFormatting sqref="G48:AP48 G45:AP45 G42:AP42 G39:AP39 G36:AP36 G33:AP33 G30:AP30 G27:AP27 G24:AP24 G21:AP21">
    <cfRule type="cellIs" dxfId="138" priority="8" stopIfTrue="1" operator="equal">
      <formula>"-"</formula>
    </cfRule>
    <cfRule type="cellIs" dxfId="137" priority="9" stopIfTrue="1" operator="between">
      <formula>-0.0001</formula>
      <formula>-0.2</formula>
    </cfRule>
    <cfRule type="cellIs" dxfId="136" priority="10" stopIfTrue="1" operator="lessThanOrEqual">
      <formula>-0.1999</formula>
    </cfRule>
    <cfRule type="cellIs" dxfId="135" priority="11" stopIfTrue="1" operator="greaterThanOrEqual">
      <formula>0</formula>
    </cfRule>
  </conditionalFormatting>
  <conditionalFormatting sqref="E24">
    <cfRule type="cellIs" dxfId="134" priority="7" operator="greaterThan">
      <formula>0</formula>
    </cfRule>
  </conditionalFormatting>
  <conditionalFormatting sqref="E27">
    <cfRule type="cellIs" dxfId="133" priority="6" operator="greaterThan">
      <formula>0</formula>
    </cfRule>
  </conditionalFormatting>
  <conditionalFormatting sqref="E30">
    <cfRule type="cellIs" dxfId="132" priority="5" operator="greaterThan">
      <formula>0</formula>
    </cfRule>
  </conditionalFormatting>
  <conditionalFormatting sqref="E33">
    <cfRule type="cellIs" dxfId="131" priority="4" operator="greaterThan">
      <formula>0</formula>
    </cfRule>
  </conditionalFormatting>
  <conditionalFormatting sqref="E36">
    <cfRule type="cellIs" dxfId="130" priority="3" operator="greaterThan">
      <formula>0</formula>
    </cfRule>
  </conditionalFormatting>
  <conditionalFormatting sqref="E39">
    <cfRule type="cellIs" dxfId="129" priority="2" operator="greaterThan">
      <formula>0</formula>
    </cfRule>
  </conditionalFormatting>
  <conditionalFormatting sqref="E42">
    <cfRule type="cellIs" dxfId="128" priority="1" operator="greaterThan">
      <formula>0</formula>
    </cfRule>
  </conditionalFormatting>
  <dataValidations count="2">
    <dataValidation type="list" allowBlank="1" showInputMessage="1" showErrorMessage="1" sqref="C55:C64">
      <formula1>"OPEX,CAPEX"</formula1>
    </dataValidation>
    <dataValidation type="list" allowBlank="1" showInputMessage="1" showErrorMessage="1" sqref="Q10:R15">
      <formula1>"High,Med,Low"</formula1>
    </dataValidation>
  </dataValidations>
  <printOptions horizontalCentered="1" verticalCentered="1"/>
  <pageMargins left="0" right="0" top="0" bottom="0" header="0" footer="0"/>
  <pageSetup paperSize="9" scale="40" orientation="landscape" r:id="rId1"/>
  <headerFooter alignWithMargins="0">
    <oddHeader xml:space="preserve">&amp;C                              &amp;R&amp;"Verdana,Bold"
</oddHeader>
    <oddFooter>&amp;L&amp;F&amp;R&amp;D</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BT35"/>
  <sheetViews>
    <sheetView showGridLines="0" zoomScale="60" zoomScaleNormal="60" workbookViewId="0">
      <pane xSplit="1" ySplit="4" topLeftCell="B5" activePane="bottomRight" state="frozen"/>
      <selection pane="topRight" activeCell="B1" sqref="B1"/>
      <selection pane="bottomLeft" activeCell="A8" sqref="A8"/>
      <selection pane="bottomRight" activeCell="B4" sqref="B4:AC4"/>
    </sheetView>
  </sheetViews>
  <sheetFormatPr defaultColWidth="9.1796875" defaultRowHeight="14" x14ac:dyDescent="0.3"/>
  <cols>
    <col min="1" max="1" width="5" style="8" customWidth="1"/>
    <col min="2" max="2" width="5.81640625" style="8" customWidth="1"/>
    <col min="3" max="14" width="7.81640625" style="8" customWidth="1"/>
    <col min="15" max="16" width="5.81640625" style="8" customWidth="1"/>
    <col min="17" max="28" width="7.81640625" style="8" customWidth="1"/>
    <col min="29" max="30" width="5.81640625" style="8" customWidth="1"/>
    <col min="31" max="34" width="7.81640625" style="8" customWidth="1"/>
    <col min="35" max="35" width="12.453125" style="8" bestFit="1" customWidth="1"/>
    <col min="36" max="42" width="7.81640625" style="8" customWidth="1"/>
    <col min="43" max="44" width="5.81640625" style="8" customWidth="1"/>
    <col min="45" max="56" width="7.81640625" style="8" customWidth="1"/>
    <col min="57" max="57" width="5.81640625" style="8" customWidth="1"/>
    <col min="58" max="58" width="6.1796875" style="8" customWidth="1"/>
    <col min="59" max="70" width="7.81640625" style="8" customWidth="1"/>
    <col min="71" max="71" width="5.81640625" style="8" customWidth="1"/>
    <col min="72" max="16384" width="9.1796875" style="8"/>
  </cols>
  <sheetData>
    <row r="1" spans="1:72" ht="32.5" customHeight="1" x14ac:dyDescent="0.4">
      <c r="A1" s="7"/>
      <c r="B1" s="7"/>
      <c r="C1" s="7"/>
      <c r="D1" s="7"/>
      <c r="E1" s="7"/>
      <c r="F1" s="7"/>
      <c r="G1" s="7"/>
      <c r="H1" s="7"/>
      <c r="I1" s="7"/>
      <c r="J1" s="7"/>
      <c r="K1" s="7"/>
      <c r="L1" s="7"/>
      <c r="M1" s="7"/>
      <c r="O1" s="14"/>
      <c r="P1" s="172" t="str">
        <f>'2021 INITIATIVE'!E1</f>
        <v>Builders Corporation (BC)</v>
      </c>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244" t="s">
        <v>113</v>
      </c>
      <c r="BG1" s="244"/>
      <c r="BH1" s="244"/>
      <c r="BI1" s="244"/>
      <c r="BJ1" s="244"/>
      <c r="BK1" s="244"/>
      <c r="BL1" s="244"/>
      <c r="BM1" s="244"/>
      <c r="BN1" s="116" t="s">
        <v>94</v>
      </c>
      <c r="BO1" s="116"/>
      <c r="BP1" s="116"/>
      <c r="BQ1" s="116"/>
      <c r="BR1" s="116"/>
      <c r="BS1" s="116"/>
    </row>
    <row r="2" spans="1:72" ht="52.25" customHeight="1" x14ac:dyDescent="0.4">
      <c r="A2" s="1"/>
      <c r="B2" s="1"/>
      <c r="C2" s="1"/>
      <c r="D2" s="1"/>
      <c r="E2" s="1"/>
      <c r="F2" s="1"/>
      <c r="G2" s="1"/>
      <c r="H2" s="1"/>
      <c r="I2" s="1"/>
      <c r="J2" s="1"/>
      <c r="K2" s="1"/>
      <c r="L2" s="1"/>
      <c r="M2" s="1"/>
      <c r="O2" s="4"/>
      <c r="P2" s="171" t="s">
        <v>112</v>
      </c>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244"/>
      <c r="BG2" s="244"/>
      <c r="BH2" s="244"/>
      <c r="BI2" s="244"/>
      <c r="BJ2" s="244"/>
      <c r="BK2" s="244"/>
      <c r="BL2" s="244"/>
      <c r="BM2" s="244"/>
      <c r="BN2" s="4"/>
      <c r="BO2" s="4"/>
      <c r="BP2" s="4"/>
      <c r="BQ2" s="4"/>
      <c r="BR2" s="4"/>
      <c r="BS2" s="4"/>
    </row>
    <row r="3" spans="1:72" ht="9" customHeight="1" x14ac:dyDescent="0.4">
      <c r="A3" s="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5"/>
      <c r="BS3" s="1"/>
    </row>
    <row r="4" spans="1:72" ht="30.75" customHeight="1" thickBot="1" x14ac:dyDescent="0.35">
      <c r="A4" s="6"/>
      <c r="B4" s="218" t="str">
        <f>'2021 INITIATIVE'!B4:AP4</f>
        <v>Road Construction Project</v>
      </c>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25" t="s">
        <v>47</v>
      </c>
      <c r="AE4" s="222"/>
      <c r="AF4" s="222"/>
      <c r="AG4" s="224">
        <f>'2021 INITIATIVE'!E65</f>
        <v>13756606</v>
      </c>
      <c r="AH4" s="224"/>
      <c r="AI4" s="224"/>
      <c r="AJ4" s="222" t="s">
        <v>31</v>
      </c>
      <c r="AK4" s="222"/>
      <c r="AL4" s="222"/>
      <c r="AM4" s="96"/>
      <c r="AN4" s="96"/>
      <c r="AO4" s="224">
        <f>'2021 INITIATIVE'!E66</f>
        <v>1285310</v>
      </c>
      <c r="AP4" s="224"/>
      <c r="AQ4" s="226"/>
      <c r="AR4" s="220" t="s">
        <v>46</v>
      </c>
      <c r="AS4" s="221"/>
      <c r="AT4" s="221"/>
      <c r="AU4" s="222" t="str">
        <f>'2021 INITIATIVE'!B10</f>
        <v xml:space="preserve">Julian Jones </v>
      </c>
      <c r="AV4" s="222"/>
      <c r="AW4" s="222"/>
      <c r="AX4" s="222"/>
      <c r="AY4" s="222"/>
      <c r="AZ4" s="222"/>
      <c r="BA4" s="222"/>
      <c r="BB4" s="222"/>
      <c r="BC4" s="222"/>
      <c r="BD4" s="222"/>
      <c r="BE4" s="223"/>
      <c r="BF4" s="220" t="s">
        <v>10</v>
      </c>
      <c r="BG4" s="221"/>
      <c r="BH4" s="221"/>
      <c r="BI4" s="222" t="str">
        <f>'2021 INITIATIVE'!B11</f>
        <v xml:space="preserve">Philippe Miller </v>
      </c>
      <c r="BJ4" s="222"/>
      <c r="BK4" s="222"/>
      <c r="BL4" s="222"/>
      <c r="BM4" s="222"/>
      <c r="BN4" s="222"/>
      <c r="BO4" s="222"/>
      <c r="BP4" s="222"/>
      <c r="BQ4" s="222"/>
      <c r="BR4" s="222"/>
      <c r="BS4" s="222"/>
    </row>
    <row r="5" spans="1:72" s="11" customFormat="1" ht="38.5" customHeight="1" x14ac:dyDescent="0.35">
      <c r="A5" s="204" t="s">
        <v>32</v>
      </c>
      <c r="B5" s="80">
        <v>1</v>
      </c>
      <c r="C5" s="213" t="str">
        <f>'2021 INITIATIVE'!B19</f>
        <v>Update Configuration Baseline 03 Report (traffic forecast)</v>
      </c>
      <c r="D5" s="213"/>
      <c r="E5" s="213"/>
      <c r="F5" s="213"/>
      <c r="G5" s="213"/>
      <c r="H5" s="213"/>
      <c r="I5" s="213"/>
      <c r="J5" s="213"/>
      <c r="K5" s="213"/>
      <c r="L5" s="213"/>
      <c r="M5" s="213"/>
      <c r="N5" s="213"/>
      <c r="O5" s="84"/>
      <c r="P5" s="79">
        <v>2</v>
      </c>
      <c r="Q5" s="213" t="str">
        <f>'2021 INITIATIVE'!B22</f>
        <v>Topographical and Geotechnical Surveys</v>
      </c>
      <c r="R5" s="213"/>
      <c r="S5" s="213"/>
      <c r="T5" s="213"/>
      <c r="U5" s="213"/>
      <c r="V5" s="213"/>
      <c r="W5" s="213"/>
      <c r="X5" s="213"/>
      <c r="Y5" s="213"/>
      <c r="Z5" s="213"/>
      <c r="AA5" s="213"/>
      <c r="AB5" s="213"/>
      <c r="AC5" s="84"/>
      <c r="AD5" s="79">
        <v>3</v>
      </c>
      <c r="AE5" s="213" t="str">
        <f>'2021 INITIATIVE'!B25</f>
        <v>O&amp;M + Freight Facilities PE and related CAPEX</v>
      </c>
      <c r="AF5" s="213"/>
      <c r="AG5" s="213"/>
      <c r="AH5" s="213"/>
      <c r="AI5" s="213"/>
      <c r="AJ5" s="213"/>
      <c r="AK5" s="213"/>
      <c r="AL5" s="213"/>
      <c r="AM5" s="213"/>
      <c r="AN5" s="213"/>
      <c r="AO5" s="213"/>
      <c r="AP5" s="213"/>
      <c r="AQ5" s="84"/>
      <c r="AR5" s="79">
        <v>4</v>
      </c>
      <c r="AS5" s="213" t="str">
        <f>'2021 INITIATIVE'!B28</f>
        <v>Border Connection PE and related CAPEX</v>
      </c>
      <c r="AT5" s="213"/>
      <c r="AU5" s="213"/>
      <c r="AV5" s="213"/>
      <c r="AW5" s="213"/>
      <c r="AX5" s="213"/>
      <c r="AY5" s="213"/>
      <c r="AZ5" s="213"/>
      <c r="BA5" s="213"/>
      <c r="BB5" s="213"/>
      <c r="BC5" s="213"/>
      <c r="BD5" s="213"/>
      <c r="BE5" s="84"/>
      <c r="BF5" s="79">
        <v>5</v>
      </c>
      <c r="BG5" s="213" t="str">
        <f>'2021 INITIATIVE'!B31</f>
        <v xml:space="preserve"> Section PE and related CAPEX</v>
      </c>
      <c r="BH5" s="213"/>
      <c r="BI5" s="213"/>
      <c r="BJ5" s="213"/>
      <c r="BK5" s="213"/>
      <c r="BL5" s="213"/>
      <c r="BM5" s="213"/>
      <c r="BN5" s="213"/>
      <c r="BO5" s="213"/>
      <c r="BP5" s="213"/>
      <c r="BQ5" s="213"/>
      <c r="BR5" s="213"/>
      <c r="BS5" s="84"/>
      <c r="BT5" s="16"/>
    </row>
    <row r="6" spans="1:72" s="11" customFormat="1" ht="23" customHeight="1" x14ac:dyDescent="0.35">
      <c r="A6" s="205"/>
      <c r="B6" s="19"/>
      <c r="C6" s="3" t="str">
        <f>'2021 INITIATIVE'!G21</f>
        <v>-</v>
      </c>
      <c r="D6" s="3" t="str">
        <f>'2021 INITIATIVE'!H21</f>
        <v>-</v>
      </c>
      <c r="E6" s="3">
        <f>'2021 INITIATIVE'!I21</f>
        <v>-0.05</v>
      </c>
      <c r="F6" s="3">
        <f>'2021 INITIATIVE'!J21</f>
        <v>-0.1</v>
      </c>
      <c r="G6" s="3">
        <f>'2021 INITIATIVE'!K21</f>
        <v>-9.9999999999999978E-2</v>
      </c>
      <c r="H6" s="3">
        <f>'2021 INITIATIVE'!L21</f>
        <v>-0.2</v>
      </c>
      <c r="I6" s="3">
        <f>'2021 INITIATIVE'!M21</f>
        <v>-0.25</v>
      </c>
      <c r="J6" s="3">
        <f>'2021 INITIATIVE'!N21</f>
        <v>-0.5</v>
      </c>
      <c r="K6" s="3">
        <f>'2021 INITIATIVE'!O21</f>
        <v>-9.9999999999999978E-2</v>
      </c>
      <c r="L6" s="3">
        <f>'2021 INITIATIVE'!P21</f>
        <v>0</v>
      </c>
      <c r="M6" s="3" t="str">
        <f>'2021 INITIATIVE'!Q21</f>
        <v>-</v>
      </c>
      <c r="N6" s="3" t="str">
        <f>'2021 INITIATIVE'!R21</f>
        <v>-</v>
      </c>
      <c r="O6" s="18"/>
      <c r="P6" s="17"/>
      <c r="Q6" s="3" t="str">
        <f>'2021 INITIATIVE'!G24</f>
        <v>-</v>
      </c>
      <c r="R6" s="3" t="str">
        <f>'2021 INITIATIVE'!H24</f>
        <v>-</v>
      </c>
      <c r="S6" s="3" t="str">
        <f>'2021 INITIATIVE'!I24</f>
        <v>-</v>
      </c>
      <c r="T6" s="3" t="str">
        <f>'2021 INITIATIVE'!J24</f>
        <v>-</v>
      </c>
      <c r="U6" s="3">
        <f>'2021 INITIATIVE'!K24</f>
        <v>-1.9999999999999997E-2</v>
      </c>
      <c r="V6" s="3">
        <f>'2021 INITIATIVE'!L24</f>
        <v>-0.05</v>
      </c>
      <c r="W6" s="3">
        <f>'2021 INITIATIVE'!M24</f>
        <v>-9.0000000000000011E-2</v>
      </c>
      <c r="X6" s="3">
        <f>'2021 INITIATIVE'!N24</f>
        <v>-0.28999999999999998</v>
      </c>
      <c r="Y6" s="3">
        <f>'2021 INITIATIVE'!O24</f>
        <v>-0.45</v>
      </c>
      <c r="Z6" s="3">
        <f>'2021 INITIATIVE'!P24</f>
        <v>-0.44999999999999996</v>
      </c>
      <c r="AA6" s="3">
        <f>'2021 INITIATIVE'!Q24</f>
        <v>-0.29999999999999993</v>
      </c>
      <c r="AB6" s="3">
        <f>'2021 INITIATIVE'!R24</f>
        <v>-0.4</v>
      </c>
      <c r="AC6" s="18"/>
      <c r="AD6" s="17"/>
      <c r="AE6" s="3" t="str">
        <f>'2021 INITIATIVE'!G27</f>
        <v>-</v>
      </c>
      <c r="AF6" s="3" t="str">
        <f>'2021 INITIATIVE'!H27</f>
        <v>-</v>
      </c>
      <c r="AG6" s="3" t="str">
        <f>'2021 INITIATIVE'!I27</f>
        <v>-</v>
      </c>
      <c r="AH6" s="3" t="str">
        <f>'2021 INITIATIVE'!J27</f>
        <v>-</v>
      </c>
      <c r="AI6" s="3">
        <f>'2021 INITIATIVE'!K27</f>
        <v>-1.0000000000000002E-2</v>
      </c>
      <c r="AJ6" s="3">
        <f>'2021 INITIATIVE'!L27</f>
        <v>-1.0000000000000002E-2</v>
      </c>
      <c r="AK6" s="3">
        <f>'2021 INITIATIVE'!M27</f>
        <v>-0.04</v>
      </c>
      <c r="AL6" s="3">
        <f>'2021 INITIATIVE'!N27</f>
        <v>-0.08</v>
      </c>
      <c r="AM6" s="3">
        <f>'2021 INITIATIVE'!O27</f>
        <v>-0.21999999999999997</v>
      </c>
      <c r="AN6" s="3">
        <f>'2021 INITIATIVE'!P27</f>
        <v>-0.35</v>
      </c>
      <c r="AO6" s="3">
        <f>'2021 INITIATIVE'!Q27</f>
        <v>-0.35</v>
      </c>
      <c r="AP6" s="3">
        <f>'2021 INITIATIVE'!R27</f>
        <v>-0.35</v>
      </c>
      <c r="AQ6" s="18"/>
      <c r="AR6" s="17"/>
      <c r="AS6" s="3" t="str">
        <f>'2021 INITIATIVE'!G30</f>
        <v>-</v>
      </c>
      <c r="AT6" s="3" t="str">
        <f>'2021 INITIATIVE'!H30</f>
        <v>-</v>
      </c>
      <c r="AU6" s="3" t="str">
        <f>'2021 INITIATIVE'!I30</f>
        <v>-</v>
      </c>
      <c r="AV6" s="3" t="str">
        <f>'2021 INITIATIVE'!J30</f>
        <v>-</v>
      </c>
      <c r="AW6" s="3" t="str">
        <f>'2021 INITIATIVE'!K30</f>
        <v>-</v>
      </c>
      <c r="AX6" s="3">
        <f>'2021 INITIATIVE'!L30</f>
        <v>-3.0000000000000002E-2</v>
      </c>
      <c r="AY6" s="3">
        <f>'2021 INITIATIVE'!M30</f>
        <v>-0.04</v>
      </c>
      <c r="AZ6" s="3">
        <f>'2021 INITIATIVE'!N30</f>
        <v>-9.9999999999999978E-2</v>
      </c>
      <c r="BA6" s="3">
        <f>'2021 INITIATIVE'!O30</f>
        <v>-0.2</v>
      </c>
      <c r="BB6" s="3">
        <f>'2021 INITIATIVE'!P30</f>
        <v>0</v>
      </c>
      <c r="BC6" s="3">
        <f>'2021 INITIATIVE'!Q30</f>
        <v>0</v>
      </c>
      <c r="BD6" s="3">
        <f>'2021 INITIATIVE'!R30</f>
        <v>0</v>
      </c>
      <c r="BE6" s="18"/>
      <c r="BF6" s="17"/>
      <c r="BG6" s="3" t="str">
        <f>'2021 INITIATIVE'!G33</f>
        <v>-</v>
      </c>
      <c r="BH6" s="3" t="str">
        <f>'2021 INITIATIVE'!H33</f>
        <v>-</v>
      </c>
      <c r="BI6" s="3" t="str">
        <f>'2021 INITIATIVE'!I33</f>
        <v>-</v>
      </c>
      <c r="BJ6" s="3" t="str">
        <f>'2021 INITIATIVE'!J33</f>
        <v>-</v>
      </c>
      <c r="BK6" s="3" t="str">
        <f>'2021 INITIATIVE'!K33</f>
        <v>-</v>
      </c>
      <c r="BL6" s="3" t="str">
        <f>'2021 INITIATIVE'!L33</f>
        <v>-</v>
      </c>
      <c r="BM6" s="3">
        <f>'2021 INITIATIVE'!M33</f>
        <v>0</v>
      </c>
      <c r="BN6" s="3">
        <f>'2021 INITIATIVE'!N33</f>
        <v>-0.05</v>
      </c>
      <c r="BO6" s="3">
        <f>'2021 INITIATIVE'!O33</f>
        <v>-0.19999999999999998</v>
      </c>
      <c r="BP6" s="3">
        <f>'2021 INITIATIVE'!P33</f>
        <v>0</v>
      </c>
      <c r="BQ6" s="3">
        <f>'2021 INITIATIVE'!Q33</f>
        <v>0</v>
      </c>
      <c r="BR6" s="3">
        <f>'2021 INITIATIVE'!R33</f>
        <v>-9.9999999999999978E-2</v>
      </c>
      <c r="BS6" s="18"/>
    </row>
    <row r="7" spans="1:72" s="11" customFormat="1" ht="75" customHeight="1" x14ac:dyDescent="0.35">
      <c r="A7" s="205"/>
      <c r="B7" s="19"/>
      <c r="C7" s="19"/>
      <c r="D7" s="19"/>
      <c r="E7" s="19"/>
      <c r="F7" s="19"/>
      <c r="G7" s="19"/>
      <c r="H7" s="19"/>
      <c r="I7" s="19"/>
      <c r="J7" s="19"/>
      <c r="K7" s="19"/>
      <c r="L7" s="19"/>
      <c r="M7" s="19"/>
      <c r="N7" s="20"/>
      <c r="O7" s="18"/>
      <c r="P7" s="17"/>
      <c r="Q7" s="19"/>
      <c r="R7" s="19"/>
      <c r="S7" s="19"/>
      <c r="T7" s="19"/>
      <c r="U7" s="19"/>
      <c r="V7" s="19"/>
      <c r="W7" s="19"/>
      <c r="X7" s="19"/>
      <c r="Y7" s="19"/>
      <c r="Z7" s="19"/>
      <c r="AA7" s="19"/>
      <c r="AB7" s="20"/>
      <c r="AC7" s="18"/>
      <c r="AD7" s="17"/>
      <c r="AE7" s="19"/>
      <c r="AF7" s="19"/>
      <c r="AG7" s="19"/>
      <c r="AH7" s="19"/>
      <c r="AI7" s="19"/>
      <c r="AJ7" s="19"/>
      <c r="AK7" s="19"/>
      <c r="AL7" s="19"/>
      <c r="AM7" s="19"/>
      <c r="AN7" s="19"/>
      <c r="AO7" s="19"/>
      <c r="AP7" s="20"/>
      <c r="AQ7" s="18"/>
      <c r="AR7" s="17"/>
      <c r="AS7" s="19"/>
      <c r="AT7" s="19"/>
      <c r="AU7" s="19"/>
      <c r="AV7" s="19"/>
      <c r="AW7" s="19"/>
      <c r="AX7" s="19"/>
      <c r="AY7" s="19"/>
      <c r="AZ7" s="19"/>
      <c r="BA7" s="19"/>
      <c r="BB7" s="19"/>
      <c r="BC7" s="19"/>
      <c r="BD7" s="20"/>
      <c r="BE7" s="18"/>
      <c r="BF7" s="17"/>
      <c r="BG7" s="19"/>
      <c r="BH7" s="19"/>
      <c r="BI7" s="19"/>
      <c r="BJ7" s="19"/>
      <c r="BK7" s="19"/>
      <c r="BL7" s="19"/>
      <c r="BM7" s="19"/>
      <c r="BN7" s="19"/>
      <c r="BO7" s="19"/>
      <c r="BP7" s="19"/>
      <c r="BQ7" s="19"/>
      <c r="BR7" s="20"/>
      <c r="BS7" s="18"/>
    </row>
    <row r="8" spans="1:72" s="11" customFormat="1" ht="75" customHeight="1" x14ac:dyDescent="0.35">
      <c r="A8" s="205"/>
      <c r="B8" s="19"/>
      <c r="C8" s="19"/>
      <c r="D8" s="19"/>
      <c r="E8" s="19"/>
      <c r="F8" s="19"/>
      <c r="G8" s="19"/>
      <c r="H8" s="19"/>
      <c r="I8" s="19"/>
      <c r="J8" s="19"/>
      <c r="K8" s="19"/>
      <c r="L8" s="19"/>
      <c r="M8" s="19"/>
      <c r="N8" s="20"/>
      <c r="O8" s="18"/>
      <c r="P8" s="17"/>
      <c r="Q8" s="19"/>
      <c r="R8" s="19"/>
      <c r="S8" s="19"/>
      <c r="T8" s="19"/>
      <c r="U8" s="19"/>
      <c r="V8" s="19"/>
      <c r="W8" s="19"/>
      <c r="X8" s="19"/>
      <c r="Y8" s="19"/>
      <c r="Z8" s="19"/>
      <c r="AA8" s="19"/>
      <c r="AB8" s="20"/>
      <c r="AC8" s="18"/>
      <c r="AD8" s="17"/>
      <c r="AE8" s="19"/>
      <c r="AF8" s="19"/>
      <c r="AG8" s="19"/>
      <c r="AH8" s="19"/>
      <c r="AI8" s="19"/>
      <c r="AJ8" s="19"/>
      <c r="AK8" s="19"/>
      <c r="AL8" s="19"/>
      <c r="AM8" s="19"/>
      <c r="AN8" s="19"/>
      <c r="AO8" s="19"/>
      <c r="AP8" s="20"/>
      <c r="AQ8" s="18"/>
      <c r="AR8" s="17"/>
      <c r="AS8" s="19"/>
      <c r="AT8" s="19"/>
      <c r="AU8" s="19"/>
      <c r="AV8" s="19"/>
      <c r="AW8" s="19"/>
      <c r="AX8" s="19"/>
      <c r="AY8" s="19"/>
      <c r="AZ8" s="19"/>
      <c r="BA8" s="19"/>
      <c r="BB8" s="19"/>
      <c r="BC8" s="19"/>
      <c r="BD8" s="20"/>
      <c r="BE8" s="18"/>
      <c r="BF8" s="17"/>
      <c r="BG8" s="19"/>
      <c r="BH8" s="19"/>
      <c r="BI8" s="19"/>
      <c r="BJ8" s="19"/>
      <c r="BK8" s="19"/>
      <c r="BL8" s="19"/>
      <c r="BM8" s="19"/>
      <c r="BN8" s="19"/>
      <c r="BO8" s="19"/>
      <c r="BP8" s="19"/>
      <c r="BQ8" s="19"/>
      <c r="BR8" s="20"/>
      <c r="BS8" s="18"/>
    </row>
    <row r="9" spans="1:72" s="11" customFormat="1" ht="75" customHeight="1" x14ac:dyDescent="0.3">
      <c r="A9" s="205"/>
      <c r="B9" s="19"/>
      <c r="C9" s="19"/>
      <c r="D9" s="19"/>
      <c r="E9" s="19"/>
      <c r="F9" s="19"/>
      <c r="G9" s="19"/>
      <c r="H9" s="19"/>
      <c r="I9" s="19"/>
      <c r="J9" s="19"/>
      <c r="K9" s="19"/>
      <c r="L9" s="19"/>
      <c r="M9" s="19"/>
      <c r="N9" s="44"/>
      <c r="O9" s="18"/>
      <c r="P9" s="17"/>
      <c r="Q9" s="19"/>
      <c r="R9" s="19"/>
      <c r="S9" s="19"/>
      <c r="T9" s="19"/>
      <c r="U9" s="19"/>
      <c r="V9" s="19"/>
      <c r="W9" s="19"/>
      <c r="X9" s="19"/>
      <c r="Y9" s="19"/>
      <c r="Z9" s="19"/>
      <c r="AA9" s="19"/>
      <c r="AB9" s="44"/>
      <c r="AC9" s="18"/>
      <c r="AD9" s="17"/>
      <c r="AE9" s="19"/>
      <c r="AF9" s="19"/>
      <c r="AG9" s="19"/>
      <c r="AH9" s="19"/>
      <c r="AI9" s="19"/>
      <c r="AJ9" s="19"/>
      <c r="AK9" s="19"/>
      <c r="AL9" s="19"/>
      <c r="AM9" s="19"/>
      <c r="AN9" s="19"/>
      <c r="AO9" s="19"/>
      <c r="AP9" s="44"/>
      <c r="AQ9" s="18"/>
      <c r="AR9" s="17"/>
      <c r="AS9" s="19"/>
      <c r="AT9" s="19"/>
      <c r="AU9" s="19"/>
      <c r="AV9" s="19"/>
      <c r="AW9" s="19"/>
      <c r="AX9" s="19"/>
      <c r="AY9" s="19"/>
      <c r="AZ9" s="19"/>
      <c r="BA9" s="19"/>
      <c r="BB9" s="19"/>
      <c r="BC9" s="19"/>
      <c r="BD9" s="44"/>
      <c r="BE9" s="18"/>
      <c r="BF9" s="17"/>
      <c r="BG9" s="19"/>
      <c r="BH9" s="19"/>
      <c r="BI9" s="19"/>
      <c r="BJ9" s="19"/>
      <c r="BK9" s="19"/>
      <c r="BL9" s="19"/>
      <c r="BM9" s="19"/>
      <c r="BN9" s="19"/>
      <c r="BO9" s="19"/>
      <c r="BP9" s="19"/>
      <c r="BQ9" s="19"/>
      <c r="BR9" s="44"/>
      <c r="BS9" s="18"/>
    </row>
    <row r="10" spans="1:72" s="11" customFormat="1" ht="75" customHeight="1" x14ac:dyDescent="0.3">
      <c r="A10" s="205"/>
      <c r="B10" s="19"/>
      <c r="C10" s="19"/>
      <c r="D10" s="19"/>
      <c r="E10" s="19"/>
      <c r="F10" s="19"/>
      <c r="G10" s="19"/>
      <c r="H10" s="19"/>
      <c r="I10" s="19"/>
      <c r="J10" s="19"/>
      <c r="K10" s="19"/>
      <c r="L10" s="19"/>
      <c r="M10" s="19"/>
      <c r="N10" s="44"/>
      <c r="O10" s="18"/>
      <c r="P10" s="17"/>
      <c r="Q10" s="19"/>
      <c r="R10" s="19"/>
      <c r="S10" s="19"/>
      <c r="T10" s="19"/>
      <c r="U10" s="19"/>
      <c r="V10" s="19"/>
      <c r="W10" s="19"/>
      <c r="X10" s="19"/>
      <c r="Y10" s="19"/>
      <c r="Z10" s="19"/>
      <c r="AA10" s="19"/>
      <c r="AB10" s="44"/>
      <c r="AC10" s="18"/>
      <c r="AD10" s="17"/>
      <c r="AE10" s="19"/>
      <c r="AF10" s="19"/>
      <c r="AG10" s="19"/>
      <c r="AH10" s="19"/>
      <c r="AI10" s="19"/>
      <c r="AJ10" s="19"/>
      <c r="AK10" s="19"/>
      <c r="AL10" s="19"/>
      <c r="AM10" s="19"/>
      <c r="AN10" s="19"/>
      <c r="AO10" s="19"/>
      <c r="AP10" s="44"/>
      <c r="AQ10" s="18"/>
      <c r="AR10" s="17"/>
      <c r="AS10" s="19"/>
      <c r="AT10" s="19"/>
      <c r="AU10" s="19"/>
      <c r="AV10" s="19"/>
      <c r="AW10" s="19"/>
      <c r="AX10" s="19"/>
      <c r="AY10" s="19"/>
      <c r="AZ10" s="19"/>
      <c r="BA10" s="19"/>
      <c r="BB10" s="19"/>
      <c r="BC10" s="19"/>
      <c r="BD10" s="44"/>
      <c r="BE10" s="18"/>
      <c r="BF10" s="17"/>
      <c r="BG10" s="19"/>
      <c r="BH10" s="19"/>
      <c r="BI10" s="19"/>
      <c r="BJ10" s="19"/>
      <c r="BK10" s="19"/>
      <c r="BL10" s="19"/>
      <c r="BM10" s="19"/>
      <c r="BN10" s="19"/>
      <c r="BO10" s="19"/>
      <c r="BP10" s="19"/>
      <c r="BQ10" s="19"/>
      <c r="BR10" s="44"/>
      <c r="BS10" s="18"/>
    </row>
    <row r="11" spans="1:72" s="11" customFormat="1" ht="21.65" customHeight="1" x14ac:dyDescent="0.3">
      <c r="A11" s="205"/>
      <c r="B11" s="19"/>
      <c r="C11" s="19"/>
      <c r="D11" s="19"/>
      <c r="E11" s="19"/>
      <c r="F11" s="19"/>
      <c r="G11" s="19"/>
      <c r="H11" s="19"/>
      <c r="I11" s="19"/>
      <c r="J11" s="19"/>
      <c r="K11" s="19"/>
      <c r="L11" s="19"/>
      <c r="M11" s="19"/>
      <c r="N11" s="44"/>
      <c r="O11" s="18"/>
      <c r="P11" s="17"/>
      <c r="Q11" s="19"/>
      <c r="R11" s="19"/>
      <c r="S11" s="19"/>
      <c r="T11" s="19"/>
      <c r="U11" s="19"/>
      <c r="V11" s="19"/>
      <c r="W11" s="19"/>
      <c r="X11" s="19"/>
      <c r="Y11" s="19"/>
      <c r="Z11" s="19"/>
      <c r="AA11" s="19"/>
      <c r="AB11" s="44"/>
      <c r="AC11" s="18"/>
      <c r="AD11" s="17"/>
      <c r="AE11" s="19"/>
      <c r="AF11" s="19"/>
      <c r="AG11" s="19"/>
      <c r="AH11" s="19"/>
      <c r="AI11" s="19"/>
      <c r="AJ11" s="19"/>
      <c r="AK11" s="19"/>
      <c r="AL11" s="19"/>
      <c r="AM11" s="19"/>
      <c r="AN11" s="19"/>
      <c r="AO11" s="19"/>
      <c r="AP11" s="44"/>
      <c r="AQ11" s="18"/>
      <c r="AR11" s="17"/>
      <c r="AS11" s="19"/>
      <c r="AT11" s="19"/>
      <c r="AU11" s="19"/>
      <c r="AV11" s="19"/>
      <c r="AW11" s="19"/>
      <c r="AX11" s="19"/>
      <c r="AY11" s="19"/>
      <c r="AZ11" s="19"/>
      <c r="BA11" s="19"/>
      <c r="BB11" s="19"/>
      <c r="BC11" s="19"/>
      <c r="BD11" s="44"/>
      <c r="BE11" s="18"/>
      <c r="BF11" s="17"/>
      <c r="BG11" s="19"/>
      <c r="BH11" s="19"/>
      <c r="BI11" s="19"/>
      <c r="BJ11" s="19"/>
      <c r="BK11" s="19"/>
      <c r="BL11" s="19"/>
      <c r="BM11" s="19"/>
      <c r="BN11" s="19"/>
      <c r="BO11" s="19"/>
      <c r="BP11" s="19"/>
      <c r="BQ11" s="19"/>
      <c r="BR11" s="44"/>
      <c r="BS11" s="18"/>
    </row>
    <row r="12" spans="1:72" s="11" customFormat="1" ht="25" customHeight="1" x14ac:dyDescent="0.3">
      <c r="A12" s="205"/>
      <c r="B12" s="19"/>
      <c r="C12" s="39"/>
      <c r="D12" s="41"/>
      <c r="E12" s="41"/>
      <c r="J12" s="19"/>
      <c r="K12" s="19"/>
      <c r="L12" s="19"/>
      <c r="M12" s="19"/>
      <c r="N12" s="44"/>
      <c r="O12" s="18"/>
      <c r="P12" s="17"/>
      <c r="Q12" s="39"/>
      <c r="R12" s="41"/>
      <c r="S12" s="41"/>
      <c r="T12" s="41"/>
      <c r="X12" s="19"/>
      <c r="Y12" s="19"/>
      <c r="Z12" s="19"/>
      <c r="AA12" s="19"/>
      <c r="AB12" s="44"/>
      <c r="AC12" s="18"/>
      <c r="AD12" s="17"/>
      <c r="AE12" s="39"/>
      <c r="AF12" s="41"/>
      <c r="AG12" s="41"/>
      <c r="AH12" s="41"/>
      <c r="AL12" s="19"/>
      <c r="AM12" s="19"/>
      <c r="AN12" s="19"/>
      <c r="AO12" s="19"/>
      <c r="AP12" s="44"/>
      <c r="AQ12" s="18"/>
      <c r="AR12" s="17"/>
      <c r="AS12" s="39"/>
      <c r="AT12" s="41"/>
      <c r="AU12" s="41"/>
      <c r="AZ12" s="19"/>
      <c r="BA12" s="19"/>
      <c r="BB12" s="19"/>
      <c r="BC12" s="19"/>
      <c r="BD12" s="44"/>
      <c r="BE12" s="18"/>
      <c r="BF12" s="17"/>
      <c r="BG12" s="39"/>
      <c r="BH12" s="41"/>
      <c r="BI12" s="41"/>
      <c r="BN12" s="19"/>
      <c r="BO12" s="19"/>
      <c r="BP12" s="19"/>
      <c r="BQ12" s="19"/>
      <c r="BR12" s="44"/>
      <c r="BS12" s="18"/>
    </row>
    <row r="13" spans="1:72" s="11" customFormat="1" ht="25" customHeight="1" x14ac:dyDescent="0.35">
      <c r="A13" s="205"/>
      <c r="B13" s="40"/>
      <c r="C13" s="208" t="s">
        <v>27</v>
      </c>
      <c r="D13" s="208"/>
      <c r="E13" s="208"/>
      <c r="F13" s="71">
        <f>'2021 INITIATIVE'!D21</f>
        <v>0</v>
      </c>
      <c r="G13" s="71"/>
      <c r="H13" s="208" t="s">
        <v>28</v>
      </c>
      <c r="I13" s="208"/>
      <c r="J13" s="71" t="str">
        <f>'2021 INITIATIVE'!E21</f>
        <v>-</v>
      </c>
      <c r="K13" s="71"/>
      <c r="L13" s="85" t="s">
        <v>61</v>
      </c>
      <c r="N13" s="86" t="s">
        <v>62</v>
      </c>
      <c r="O13" s="87">
        <f>'2021 INITIATIVE'!C19</f>
        <v>0.1</v>
      </c>
      <c r="P13" s="40"/>
      <c r="Q13" s="208" t="s">
        <v>27</v>
      </c>
      <c r="R13" s="208"/>
      <c r="S13" s="208"/>
      <c r="T13" s="39"/>
      <c r="U13" s="71">
        <f>'2021 INITIATIVE'!D24</f>
        <v>0</v>
      </c>
      <c r="V13" s="208" t="s">
        <v>28</v>
      </c>
      <c r="W13" s="208"/>
      <c r="X13" s="71" t="str">
        <f>'2021 INITIATIVE'!E24</f>
        <v>-</v>
      </c>
      <c r="Y13" s="71"/>
      <c r="Z13" s="85" t="s">
        <v>61</v>
      </c>
      <c r="AB13" s="86" t="s">
        <v>62</v>
      </c>
      <c r="AC13" s="87">
        <f>'2021 INITIATIVE'!C22</f>
        <v>0.05</v>
      </c>
      <c r="AD13" s="40"/>
      <c r="AE13" s="208" t="s">
        <v>27</v>
      </c>
      <c r="AF13" s="208"/>
      <c r="AG13" s="208"/>
      <c r="AH13" s="39"/>
      <c r="AI13" s="71">
        <f>'2021 INITIATIVE'!D27</f>
        <v>0</v>
      </c>
      <c r="AJ13" s="208" t="s">
        <v>28</v>
      </c>
      <c r="AK13" s="208"/>
      <c r="AL13" s="71" t="str">
        <f>'2021 INITIATIVE'!E27</f>
        <v>-</v>
      </c>
      <c r="AM13" s="71"/>
      <c r="AN13" s="85" t="s">
        <v>61</v>
      </c>
      <c r="AP13" s="86" t="s">
        <v>62</v>
      </c>
      <c r="AQ13" s="87">
        <f>'2021 INITIATIVE'!C25</f>
        <v>0.2</v>
      </c>
      <c r="AR13" s="40"/>
      <c r="AS13" s="208" t="s">
        <v>27</v>
      </c>
      <c r="AT13" s="208"/>
      <c r="AU13" s="208"/>
      <c r="AV13" s="71">
        <f>'2021 INITIATIVE'!D30</f>
        <v>0</v>
      </c>
      <c r="AW13" s="71"/>
      <c r="AX13" s="208" t="s">
        <v>28</v>
      </c>
      <c r="AY13" s="208"/>
      <c r="AZ13" s="71" t="str">
        <f>'2021 INITIATIVE'!E30</f>
        <v>-</v>
      </c>
      <c r="BA13" s="71"/>
      <c r="BB13" s="85" t="s">
        <v>61</v>
      </c>
      <c r="BD13" s="86" t="s">
        <v>62</v>
      </c>
      <c r="BE13" s="87">
        <f>'2021 INITIATIVE'!C28</f>
        <v>0.05</v>
      </c>
      <c r="BF13" s="40"/>
      <c r="BG13" s="208" t="s">
        <v>27</v>
      </c>
      <c r="BH13" s="208"/>
      <c r="BI13" s="208"/>
      <c r="BJ13" s="71">
        <f>'2021 INITIATIVE'!D33</f>
        <v>0</v>
      </c>
      <c r="BK13" s="71"/>
      <c r="BL13" s="208" t="s">
        <v>28</v>
      </c>
      <c r="BM13" s="208"/>
      <c r="BN13" s="71" t="str">
        <f>'2021 INITIATIVE'!E33</f>
        <v>-</v>
      </c>
      <c r="BO13" s="71"/>
      <c r="BP13" s="85" t="s">
        <v>61</v>
      </c>
      <c r="BR13" s="86" t="s">
        <v>62</v>
      </c>
      <c r="BS13" s="87">
        <f>'2021 INITIATIVE'!C31</f>
        <v>0.2</v>
      </c>
    </row>
    <row r="14" spans="1:72" s="53" customFormat="1" ht="50.15" customHeight="1" x14ac:dyDescent="0.35">
      <c r="A14" s="205"/>
      <c r="B14" s="214" t="s">
        <v>92</v>
      </c>
      <c r="C14" s="215"/>
      <c r="D14" s="215"/>
      <c r="E14" s="215"/>
      <c r="F14" s="215"/>
      <c r="G14" s="215"/>
      <c r="H14" s="215"/>
      <c r="I14" s="215"/>
      <c r="J14" s="215"/>
      <c r="K14" s="215"/>
      <c r="L14" s="215"/>
      <c r="M14" s="215"/>
      <c r="N14" s="215"/>
      <c r="O14" s="215"/>
      <c r="P14" s="215" t="s">
        <v>93</v>
      </c>
      <c r="Q14" s="215"/>
      <c r="R14" s="215"/>
      <c r="S14" s="215"/>
      <c r="T14" s="215"/>
      <c r="U14" s="215"/>
      <c r="V14" s="215"/>
      <c r="W14" s="215"/>
      <c r="X14" s="215"/>
      <c r="Y14" s="215"/>
      <c r="Z14" s="215"/>
      <c r="AA14" s="215"/>
      <c r="AB14" s="215"/>
      <c r="AC14" s="215"/>
      <c r="AD14" s="215" t="s">
        <v>95</v>
      </c>
      <c r="AE14" s="215"/>
      <c r="AF14" s="215"/>
      <c r="AG14" s="215"/>
      <c r="AH14" s="215"/>
      <c r="AI14" s="215"/>
      <c r="AJ14" s="215"/>
      <c r="AK14" s="215"/>
      <c r="AL14" s="215"/>
      <c r="AM14" s="215"/>
      <c r="AN14" s="215"/>
      <c r="AO14" s="215"/>
      <c r="AP14" s="215"/>
      <c r="AQ14" s="215"/>
      <c r="AR14" s="215" t="s">
        <v>95</v>
      </c>
      <c r="AS14" s="215"/>
      <c r="AT14" s="215"/>
      <c r="AU14" s="215"/>
      <c r="AV14" s="215"/>
      <c r="AW14" s="215"/>
      <c r="AX14" s="215"/>
      <c r="AY14" s="215"/>
      <c r="AZ14" s="215"/>
      <c r="BA14" s="215"/>
      <c r="BB14" s="215"/>
      <c r="BC14" s="215"/>
      <c r="BD14" s="215"/>
      <c r="BE14" s="215"/>
      <c r="BF14" s="215" t="s">
        <v>95</v>
      </c>
      <c r="BG14" s="215"/>
      <c r="BH14" s="215"/>
      <c r="BI14" s="215"/>
      <c r="BJ14" s="215"/>
      <c r="BK14" s="215"/>
      <c r="BL14" s="215"/>
      <c r="BM14" s="215"/>
      <c r="BN14" s="215"/>
      <c r="BO14" s="215"/>
      <c r="BP14" s="215"/>
      <c r="BQ14" s="215"/>
      <c r="BR14" s="215"/>
      <c r="BS14" s="217"/>
    </row>
    <row r="15" spans="1:72" s="11" customFormat="1" ht="38.5" customHeight="1" x14ac:dyDescent="0.35">
      <c r="A15" s="205"/>
      <c r="B15" s="81">
        <v>6</v>
      </c>
      <c r="C15" s="212" t="str">
        <f>'2021 INITIATIVE'!B34</f>
        <v>Update PE and related CAPEX</v>
      </c>
      <c r="D15" s="212"/>
      <c r="E15" s="212"/>
      <c r="F15" s="212"/>
      <c r="G15" s="212"/>
      <c r="H15" s="212"/>
      <c r="I15" s="212"/>
      <c r="J15" s="212"/>
      <c r="K15" s="212"/>
      <c r="L15" s="212"/>
      <c r="M15" s="212"/>
      <c r="N15" s="212"/>
      <c r="O15" s="84"/>
      <c r="P15" s="82">
        <v>7</v>
      </c>
      <c r="Q15" s="212" t="str">
        <f>'2021 INITIATIVE'!B37</f>
        <v>Section PE and related CAPEX</v>
      </c>
      <c r="R15" s="212"/>
      <c r="S15" s="212"/>
      <c r="T15" s="212"/>
      <c r="U15" s="212"/>
      <c r="V15" s="212"/>
      <c r="W15" s="212"/>
      <c r="X15" s="212"/>
      <c r="Y15" s="212"/>
      <c r="Z15" s="212"/>
      <c r="AA15" s="212"/>
      <c r="AB15" s="212"/>
      <c r="AC15" s="84"/>
      <c r="AD15" s="82">
        <v>8</v>
      </c>
      <c r="AE15" s="212" t="str">
        <f>'2021 INITIATIVE'!B40</f>
        <v>System Documentation Update</v>
      </c>
      <c r="AF15" s="212"/>
      <c r="AG15" s="212"/>
      <c r="AH15" s="212"/>
      <c r="AI15" s="212"/>
      <c r="AJ15" s="212"/>
      <c r="AK15" s="212"/>
      <c r="AL15" s="212"/>
      <c r="AM15" s="212"/>
      <c r="AN15" s="212"/>
      <c r="AO15" s="212"/>
      <c r="AP15" s="212"/>
      <c r="AQ15" s="84"/>
      <c r="AR15" s="82">
        <v>9</v>
      </c>
      <c r="AS15" s="212">
        <f>'2021 INITIATIVE'!B43</f>
        <v>0</v>
      </c>
      <c r="AT15" s="212"/>
      <c r="AU15" s="212"/>
      <c r="AV15" s="212"/>
      <c r="AW15" s="212"/>
      <c r="AX15" s="212"/>
      <c r="AY15" s="212"/>
      <c r="AZ15" s="212"/>
      <c r="BA15" s="212"/>
      <c r="BB15" s="212"/>
      <c r="BC15" s="212"/>
      <c r="BD15" s="212"/>
      <c r="BE15" s="84"/>
      <c r="BF15" s="83">
        <v>10</v>
      </c>
      <c r="BG15" s="212">
        <f>'2021 INITIATIVE'!B46</f>
        <v>0</v>
      </c>
      <c r="BH15" s="212"/>
      <c r="BI15" s="212"/>
      <c r="BJ15" s="212"/>
      <c r="BK15" s="212"/>
      <c r="BL15" s="212"/>
      <c r="BM15" s="212"/>
      <c r="BN15" s="212"/>
      <c r="BO15" s="212"/>
      <c r="BP15" s="212"/>
      <c r="BQ15" s="212"/>
      <c r="BR15" s="212"/>
      <c r="BS15" s="18"/>
      <c r="BT15" s="16"/>
    </row>
    <row r="16" spans="1:72" s="11" customFormat="1" ht="23" customHeight="1" x14ac:dyDescent="0.35">
      <c r="A16" s="205"/>
      <c r="B16" s="19"/>
      <c r="C16" s="3" t="str">
        <f>'2021 INITIATIVE'!G36</f>
        <v>-</v>
      </c>
      <c r="D16" s="3" t="str">
        <f>'2021 INITIATIVE'!H36</f>
        <v>-</v>
      </c>
      <c r="E16" s="3" t="str">
        <f>'2021 INITIATIVE'!I36</f>
        <v>-</v>
      </c>
      <c r="F16" s="3" t="str">
        <f>'2021 INITIATIVE'!J36</f>
        <v>-</v>
      </c>
      <c r="G16" s="3" t="str">
        <f>'2021 INITIATIVE'!K36</f>
        <v>-</v>
      </c>
      <c r="H16" s="3" t="str">
        <f>'2021 INITIATIVE'!L36</f>
        <v>-</v>
      </c>
      <c r="I16" s="3">
        <f>'2021 INITIATIVE'!M36</f>
        <v>-0.04</v>
      </c>
      <c r="J16" s="3">
        <f>'2021 INITIATIVE'!N36</f>
        <v>-0.16999999999999998</v>
      </c>
      <c r="K16" s="3">
        <f>'2021 INITIATIVE'!O36</f>
        <v>-9.9999999999999978E-2</v>
      </c>
      <c r="L16" s="3">
        <f>'2021 INITIATIVE'!P36</f>
        <v>-0.15000000000000002</v>
      </c>
      <c r="M16" s="3">
        <f>'2021 INITIATIVE'!Q36</f>
        <v>-0.10000000000000009</v>
      </c>
      <c r="N16" s="3">
        <f>'2021 INITIATIVE'!R36</f>
        <v>-0.15000000000000002</v>
      </c>
      <c r="O16" s="18"/>
      <c r="P16" s="17"/>
      <c r="Q16" s="3" t="str">
        <f>'2021 INITIATIVE'!G39</f>
        <v>-</v>
      </c>
      <c r="R16" s="3" t="str">
        <f>'2021 INITIATIVE'!H39</f>
        <v>-</v>
      </c>
      <c r="S16" s="3" t="str">
        <f>'2021 INITIATIVE'!I39</f>
        <v>-</v>
      </c>
      <c r="T16" s="3" t="str">
        <f>'2021 INITIATIVE'!J39</f>
        <v>-</v>
      </c>
      <c r="U16" s="3" t="str">
        <f>'2021 INITIATIVE'!K39</f>
        <v>-</v>
      </c>
      <c r="V16" s="3" t="str">
        <f>'2021 INITIATIVE'!L39</f>
        <v>-</v>
      </c>
      <c r="W16" s="3" t="str">
        <f>'2021 INITIATIVE'!M39</f>
        <v>-</v>
      </c>
      <c r="X16" s="3">
        <f>'2021 INITIATIVE'!N39</f>
        <v>-7.0000000000000007E-2</v>
      </c>
      <c r="Y16" s="3">
        <f>'2021 INITIATIVE'!O39</f>
        <v>-0.19999999999999998</v>
      </c>
      <c r="Z16" s="3">
        <f>'2021 INITIATIVE'!P39</f>
        <v>0</v>
      </c>
      <c r="AA16" s="3">
        <f>'2021 INITIATIVE'!Q39</f>
        <v>0</v>
      </c>
      <c r="AB16" s="3">
        <f>'2021 INITIATIVE'!R39</f>
        <v>0</v>
      </c>
      <c r="AC16" s="18"/>
      <c r="AD16" s="17"/>
      <c r="AE16" s="3" t="str">
        <f>'2021 INITIATIVE'!G42</f>
        <v>-</v>
      </c>
      <c r="AF16" s="3" t="str">
        <f>'2021 INITIATIVE'!H42</f>
        <v>-</v>
      </c>
      <c r="AG16" s="3" t="str">
        <f>'2021 INITIATIVE'!I42</f>
        <v>-</v>
      </c>
      <c r="AH16" s="3" t="str">
        <f>'2021 INITIATIVE'!J42</f>
        <v>-</v>
      </c>
      <c r="AI16" s="3" t="str">
        <f>'2021 INITIATIVE'!K42</f>
        <v>-</v>
      </c>
      <c r="AJ16" s="3" t="str">
        <f>'2021 INITIATIVE'!L42</f>
        <v>-</v>
      </c>
      <c r="AK16" s="3" t="str">
        <f>'2021 INITIATIVE'!M42</f>
        <v>-</v>
      </c>
      <c r="AL16" s="3" t="str">
        <f>'2021 INITIATIVE'!N42</f>
        <v>-</v>
      </c>
      <c r="AM16" s="3">
        <f>'2021 INITIATIVE'!O42</f>
        <v>-0.19999999999999998</v>
      </c>
      <c r="AN16" s="3">
        <f>'2021 INITIATIVE'!P42</f>
        <v>0</v>
      </c>
      <c r="AO16" s="3">
        <f>'2021 INITIATIVE'!Q42</f>
        <v>0</v>
      </c>
      <c r="AP16" s="3">
        <f>'2021 INITIATIVE'!R42</f>
        <v>0</v>
      </c>
      <c r="AQ16" s="18"/>
      <c r="AR16" s="17"/>
      <c r="AS16" s="3" t="str">
        <f>'2021 INITIATIVE'!G45</f>
        <v>-</v>
      </c>
      <c r="AT16" s="3" t="str">
        <f>'2021 INITIATIVE'!H45</f>
        <v>-</v>
      </c>
      <c r="AU16" s="3" t="str">
        <f>'2021 INITIATIVE'!I45</f>
        <v>-</v>
      </c>
      <c r="AV16" s="3" t="str">
        <f>'2021 INITIATIVE'!J45</f>
        <v>-</v>
      </c>
      <c r="AW16" s="3" t="str">
        <f>'2021 INITIATIVE'!K45</f>
        <v>-</v>
      </c>
      <c r="AX16" s="3" t="str">
        <f>'2021 INITIATIVE'!L45</f>
        <v>-</v>
      </c>
      <c r="AY16" s="3" t="str">
        <f>'2021 INITIATIVE'!M45</f>
        <v>-</v>
      </c>
      <c r="AZ16" s="3" t="str">
        <f>'2021 INITIATIVE'!N45</f>
        <v>-</v>
      </c>
      <c r="BA16" s="3" t="str">
        <f>'2021 INITIATIVE'!O45</f>
        <v>-</v>
      </c>
      <c r="BB16" s="3" t="str">
        <f>'2021 INITIATIVE'!P45</f>
        <v>-</v>
      </c>
      <c r="BC16" s="3" t="str">
        <f>'2021 INITIATIVE'!Q45</f>
        <v>-</v>
      </c>
      <c r="BD16" s="3" t="str">
        <f>'2021 INITIATIVE'!R45</f>
        <v>-</v>
      </c>
      <c r="BE16" s="18"/>
      <c r="BF16" s="17"/>
      <c r="BG16" s="3" t="str">
        <f>'2021 INITIATIVE'!G48</f>
        <v>-</v>
      </c>
      <c r="BH16" s="3" t="str">
        <f>'2021 INITIATIVE'!H48</f>
        <v>-</v>
      </c>
      <c r="BI16" s="3" t="str">
        <f>'2021 INITIATIVE'!I48</f>
        <v>-</v>
      </c>
      <c r="BJ16" s="3" t="str">
        <f>'2021 INITIATIVE'!J48</f>
        <v>-</v>
      </c>
      <c r="BK16" s="3" t="str">
        <f>'2021 INITIATIVE'!K48</f>
        <v>-</v>
      </c>
      <c r="BL16" s="3" t="str">
        <f>'2021 INITIATIVE'!L48</f>
        <v>-</v>
      </c>
      <c r="BM16" s="3" t="str">
        <f>'2021 INITIATIVE'!M48</f>
        <v>-</v>
      </c>
      <c r="BN16" s="3" t="str">
        <f>'2021 INITIATIVE'!N48</f>
        <v>-</v>
      </c>
      <c r="BO16" s="3" t="str">
        <f>'2021 INITIATIVE'!O48</f>
        <v>-</v>
      </c>
      <c r="BP16" s="3" t="str">
        <f>'2021 INITIATIVE'!P48</f>
        <v>-</v>
      </c>
      <c r="BQ16" s="3" t="str">
        <f>'2021 INITIATIVE'!Q48</f>
        <v>-</v>
      </c>
      <c r="BR16" s="3" t="str">
        <f>'2021 INITIATIVE'!R48</f>
        <v>-</v>
      </c>
      <c r="BS16" s="18"/>
    </row>
    <row r="17" spans="1:72" s="11" customFormat="1" ht="75" customHeight="1" x14ac:dyDescent="0.35">
      <c r="A17" s="205"/>
      <c r="B17" s="19"/>
      <c r="C17" s="19"/>
      <c r="D17" s="19"/>
      <c r="E17" s="19"/>
      <c r="F17" s="19"/>
      <c r="G17" s="19"/>
      <c r="H17" s="19"/>
      <c r="I17" s="19"/>
      <c r="J17" s="19"/>
      <c r="K17" s="19"/>
      <c r="L17" s="19"/>
      <c r="M17" s="19"/>
      <c r="N17" s="20"/>
      <c r="O17" s="18"/>
      <c r="P17" s="17"/>
      <c r="Q17" s="19"/>
      <c r="R17" s="19"/>
      <c r="S17" s="19"/>
      <c r="T17" s="19"/>
      <c r="U17" s="19"/>
      <c r="V17" s="19"/>
      <c r="W17" s="19"/>
      <c r="X17" s="19"/>
      <c r="Y17" s="19"/>
      <c r="Z17" s="19"/>
      <c r="AA17" s="19"/>
      <c r="AB17" s="20"/>
      <c r="AC17" s="18"/>
      <c r="AD17" s="17"/>
      <c r="AE17" s="19"/>
      <c r="AF17" s="19"/>
      <c r="AG17" s="19"/>
      <c r="AH17" s="19"/>
      <c r="AI17" s="19"/>
      <c r="AJ17" s="19"/>
      <c r="AK17" s="19"/>
      <c r="AL17" s="19"/>
      <c r="AM17" s="19"/>
      <c r="AN17" s="19"/>
      <c r="AO17" s="19"/>
      <c r="AP17" s="20"/>
      <c r="AQ17" s="18"/>
      <c r="AR17" s="17"/>
      <c r="AS17" s="19"/>
      <c r="AT17" s="19"/>
      <c r="AU17" s="19"/>
      <c r="AV17" s="19"/>
      <c r="AW17" s="19"/>
      <c r="AX17" s="19"/>
      <c r="AY17" s="19"/>
      <c r="AZ17" s="19"/>
      <c r="BA17" s="19"/>
      <c r="BB17" s="19"/>
      <c r="BC17" s="19"/>
      <c r="BD17" s="20"/>
      <c r="BE17" s="18"/>
      <c r="BF17" s="17"/>
      <c r="BG17" s="19"/>
      <c r="BH17" s="19"/>
      <c r="BI17" s="19"/>
      <c r="BJ17" s="19"/>
      <c r="BK17" s="19"/>
      <c r="BL17" s="19"/>
      <c r="BM17" s="19"/>
      <c r="BN17" s="19"/>
      <c r="BO17" s="19"/>
      <c r="BP17" s="19"/>
      <c r="BQ17" s="19"/>
      <c r="BR17" s="20"/>
      <c r="BS17" s="18"/>
    </row>
    <row r="18" spans="1:72" s="11" customFormat="1" ht="75" customHeight="1" x14ac:dyDescent="0.35">
      <c r="A18" s="205"/>
      <c r="B18" s="19"/>
      <c r="C18" s="19"/>
      <c r="D18" s="19"/>
      <c r="E18" s="19"/>
      <c r="F18" s="19"/>
      <c r="G18" s="19"/>
      <c r="H18" s="19"/>
      <c r="I18" s="19"/>
      <c r="J18" s="19"/>
      <c r="K18" s="19"/>
      <c r="L18" s="19"/>
      <c r="M18" s="19"/>
      <c r="N18" s="20"/>
      <c r="O18" s="18"/>
      <c r="P18" s="17"/>
      <c r="Q18" s="19"/>
      <c r="R18" s="19"/>
      <c r="S18" s="19"/>
      <c r="T18" s="19"/>
      <c r="U18" s="19"/>
      <c r="V18" s="19"/>
      <c r="W18" s="19"/>
      <c r="X18" s="19"/>
      <c r="Y18" s="19"/>
      <c r="Z18" s="19"/>
      <c r="AA18" s="19"/>
      <c r="AB18" s="20"/>
      <c r="AC18" s="18"/>
      <c r="AD18" s="17"/>
      <c r="AE18" s="19"/>
      <c r="AF18" s="19"/>
      <c r="AG18" s="19"/>
      <c r="AH18" s="19"/>
      <c r="AI18" s="19"/>
      <c r="AJ18" s="19"/>
      <c r="AK18" s="19"/>
      <c r="AL18" s="19"/>
      <c r="AM18" s="19"/>
      <c r="AN18" s="19"/>
      <c r="AO18" s="19"/>
      <c r="AP18" s="20"/>
      <c r="AQ18" s="18"/>
      <c r="AR18" s="17"/>
      <c r="AS18" s="19"/>
      <c r="AT18" s="19"/>
      <c r="AU18" s="19"/>
      <c r="AV18" s="19"/>
      <c r="AW18" s="19"/>
      <c r="AX18" s="19"/>
      <c r="AY18" s="19"/>
      <c r="AZ18" s="19"/>
      <c r="BA18" s="19"/>
      <c r="BB18" s="19"/>
      <c r="BC18" s="19"/>
      <c r="BD18" s="20"/>
      <c r="BE18" s="18"/>
      <c r="BF18" s="17"/>
      <c r="BG18" s="19"/>
      <c r="BH18" s="19"/>
      <c r="BI18" s="19"/>
      <c r="BJ18" s="19"/>
      <c r="BK18" s="19"/>
      <c r="BL18" s="19"/>
      <c r="BM18" s="19"/>
      <c r="BN18" s="19"/>
      <c r="BO18" s="19"/>
      <c r="BP18" s="19"/>
      <c r="BQ18" s="19"/>
      <c r="BR18" s="20"/>
      <c r="BS18" s="18"/>
    </row>
    <row r="19" spans="1:72" s="11" customFormat="1" ht="75" customHeight="1" x14ac:dyDescent="0.3">
      <c r="A19" s="205"/>
      <c r="B19" s="19"/>
      <c r="C19" s="19"/>
      <c r="D19" s="19"/>
      <c r="E19" s="19"/>
      <c r="F19" s="19"/>
      <c r="G19" s="19"/>
      <c r="H19" s="19"/>
      <c r="I19" s="19"/>
      <c r="J19" s="19"/>
      <c r="K19" s="19"/>
      <c r="L19" s="19"/>
      <c r="M19" s="19"/>
      <c r="N19" s="44"/>
      <c r="O19" s="18"/>
      <c r="P19" s="17"/>
      <c r="Q19" s="19"/>
      <c r="R19" s="19"/>
      <c r="S19" s="19"/>
      <c r="T19" s="19"/>
      <c r="U19" s="19"/>
      <c r="V19" s="19"/>
      <c r="W19" s="19"/>
      <c r="X19" s="19"/>
      <c r="Y19" s="19"/>
      <c r="Z19" s="19"/>
      <c r="AA19" s="19"/>
      <c r="AB19" s="44"/>
      <c r="AC19" s="18"/>
      <c r="AD19" s="17"/>
      <c r="AE19" s="19"/>
      <c r="AF19" s="19"/>
      <c r="AG19" s="19"/>
      <c r="AH19" s="19"/>
      <c r="AI19" s="19"/>
      <c r="AJ19" s="19"/>
      <c r="AK19" s="19"/>
      <c r="AL19" s="19"/>
      <c r="AM19" s="19"/>
      <c r="AN19" s="19"/>
      <c r="AO19" s="19"/>
      <c r="AP19" s="44"/>
      <c r="AQ19" s="18"/>
      <c r="AR19" s="17"/>
      <c r="AS19" s="19"/>
      <c r="AT19" s="19"/>
      <c r="AU19" s="19"/>
      <c r="AV19" s="19"/>
      <c r="AW19" s="19"/>
      <c r="AX19" s="19"/>
      <c r="AY19" s="19"/>
      <c r="AZ19" s="19"/>
      <c r="BA19" s="19"/>
      <c r="BB19" s="19"/>
      <c r="BC19" s="19"/>
      <c r="BD19" s="44"/>
      <c r="BE19" s="18"/>
      <c r="BF19" s="17"/>
      <c r="BG19" s="19"/>
      <c r="BH19" s="19"/>
      <c r="BI19" s="19"/>
      <c r="BJ19" s="19"/>
      <c r="BK19" s="19"/>
      <c r="BL19" s="19"/>
      <c r="BM19" s="19"/>
      <c r="BN19" s="19"/>
      <c r="BO19" s="19"/>
      <c r="BP19" s="19"/>
      <c r="BQ19" s="19"/>
      <c r="BR19" s="44"/>
      <c r="BS19" s="18"/>
    </row>
    <row r="20" spans="1:72" s="11" customFormat="1" ht="75" customHeight="1" x14ac:dyDescent="0.3">
      <c r="A20" s="205"/>
      <c r="B20" s="19"/>
      <c r="C20" s="19"/>
      <c r="D20" s="19"/>
      <c r="E20" s="19"/>
      <c r="F20" s="19"/>
      <c r="G20" s="19"/>
      <c r="H20" s="19"/>
      <c r="I20" s="19"/>
      <c r="J20" s="19"/>
      <c r="K20" s="19"/>
      <c r="L20" s="19"/>
      <c r="M20" s="19"/>
      <c r="N20" s="44"/>
      <c r="O20" s="18"/>
      <c r="P20" s="17"/>
      <c r="Q20" s="19"/>
      <c r="R20" s="19"/>
      <c r="S20" s="19"/>
      <c r="T20" s="19"/>
      <c r="U20" s="19"/>
      <c r="V20" s="19"/>
      <c r="W20" s="19"/>
      <c r="X20" s="19"/>
      <c r="Y20" s="19"/>
      <c r="Z20" s="19"/>
      <c r="AA20" s="19"/>
      <c r="AB20" s="44"/>
      <c r="AC20" s="18"/>
      <c r="AD20" s="17"/>
      <c r="AE20" s="19"/>
      <c r="AF20" s="19"/>
      <c r="AG20" s="19"/>
      <c r="AH20" s="19"/>
      <c r="AI20" s="19"/>
      <c r="AJ20" s="19"/>
      <c r="AK20" s="19"/>
      <c r="AL20" s="19"/>
      <c r="AM20" s="19"/>
      <c r="AN20" s="19"/>
      <c r="AO20" s="19"/>
      <c r="AP20" s="44"/>
      <c r="AQ20" s="18"/>
      <c r="AR20" s="17"/>
      <c r="AS20" s="19"/>
      <c r="AT20" s="19"/>
      <c r="AU20" s="19"/>
      <c r="AV20" s="19"/>
      <c r="AW20" s="19"/>
      <c r="AX20" s="19"/>
      <c r="AY20" s="19"/>
      <c r="AZ20" s="19"/>
      <c r="BA20" s="19"/>
      <c r="BB20" s="19"/>
      <c r="BC20" s="19"/>
      <c r="BD20" s="44"/>
      <c r="BE20" s="18"/>
      <c r="BF20" s="17"/>
      <c r="BG20" s="19"/>
      <c r="BH20" s="19"/>
      <c r="BI20" s="19"/>
      <c r="BJ20" s="19"/>
      <c r="BK20" s="19"/>
      <c r="BL20" s="19"/>
      <c r="BM20" s="19"/>
      <c r="BN20" s="19"/>
      <c r="BO20" s="19"/>
      <c r="BP20" s="19"/>
      <c r="BQ20" s="19"/>
      <c r="BR20" s="44"/>
      <c r="BS20" s="18"/>
    </row>
    <row r="21" spans="1:72" s="11" customFormat="1" ht="21.65" customHeight="1" x14ac:dyDescent="0.3">
      <c r="A21" s="205"/>
      <c r="B21" s="19"/>
      <c r="C21" s="19"/>
      <c r="D21" s="19"/>
      <c r="E21" s="19"/>
      <c r="F21" s="19"/>
      <c r="G21" s="19"/>
      <c r="H21" s="19"/>
      <c r="I21" s="19"/>
      <c r="J21" s="19"/>
      <c r="K21" s="19"/>
      <c r="L21" s="19"/>
      <c r="M21" s="19"/>
      <c r="N21" s="44"/>
      <c r="O21" s="18"/>
      <c r="P21" s="17"/>
      <c r="Q21" s="19"/>
      <c r="R21" s="19"/>
      <c r="S21" s="19"/>
      <c r="T21" s="19"/>
      <c r="U21" s="19"/>
      <c r="V21" s="19"/>
      <c r="W21" s="19"/>
      <c r="X21" s="19"/>
      <c r="Y21" s="19"/>
      <c r="Z21" s="19"/>
      <c r="AA21" s="19"/>
      <c r="AB21" s="44"/>
      <c r="AC21" s="18"/>
      <c r="AD21" s="17"/>
      <c r="AE21" s="19"/>
      <c r="AF21" s="19"/>
      <c r="AG21" s="19"/>
      <c r="AH21" s="19"/>
      <c r="AI21" s="19"/>
      <c r="AJ21" s="19"/>
      <c r="AK21" s="19"/>
      <c r="AL21" s="19"/>
      <c r="AM21" s="19"/>
      <c r="AN21" s="19"/>
      <c r="AO21" s="19"/>
      <c r="AP21" s="44"/>
      <c r="AQ21" s="18"/>
      <c r="AR21" s="17"/>
      <c r="AS21" s="19"/>
      <c r="AT21" s="19"/>
      <c r="AU21" s="19"/>
      <c r="AV21" s="19"/>
      <c r="AW21" s="19"/>
      <c r="AX21" s="19"/>
      <c r="AY21" s="19"/>
      <c r="AZ21" s="19"/>
      <c r="BA21" s="19"/>
      <c r="BB21" s="19"/>
      <c r="BC21" s="19"/>
      <c r="BD21" s="44"/>
      <c r="BE21" s="18"/>
      <c r="BF21" s="17"/>
      <c r="BG21" s="19"/>
      <c r="BH21" s="19"/>
      <c r="BI21" s="19"/>
      <c r="BJ21" s="19"/>
      <c r="BK21" s="19"/>
      <c r="BL21" s="19"/>
      <c r="BM21" s="19"/>
      <c r="BN21" s="19"/>
      <c r="BO21" s="19"/>
      <c r="BP21" s="19"/>
      <c r="BQ21" s="19"/>
      <c r="BR21" s="44"/>
      <c r="BS21" s="18"/>
    </row>
    <row r="22" spans="1:72" s="11" customFormat="1" ht="25" customHeight="1" x14ac:dyDescent="0.3">
      <c r="A22" s="205"/>
      <c r="B22" s="19"/>
      <c r="C22" s="39"/>
      <c r="D22" s="41"/>
      <c r="E22" s="41"/>
      <c r="J22" s="19"/>
      <c r="K22" s="19"/>
      <c r="L22" s="19"/>
      <c r="M22" s="19"/>
      <c r="N22" s="44"/>
      <c r="O22" s="18"/>
      <c r="P22" s="17"/>
      <c r="Q22" s="39"/>
      <c r="R22" s="41"/>
      <c r="S22" s="41"/>
      <c r="T22" s="41"/>
      <c r="X22" s="19"/>
      <c r="Y22" s="19"/>
      <c r="Z22" s="19"/>
      <c r="AA22" s="19"/>
      <c r="AB22" s="44"/>
      <c r="AC22" s="18"/>
      <c r="AD22" s="17"/>
      <c r="AE22" s="39"/>
      <c r="AF22" s="41"/>
      <c r="AG22" s="41"/>
      <c r="AH22" s="41"/>
      <c r="AL22" s="19"/>
      <c r="AM22" s="19"/>
      <c r="AN22" s="19"/>
      <c r="AO22" s="19"/>
      <c r="AP22" s="44"/>
      <c r="AQ22" s="18"/>
      <c r="AR22" s="17"/>
      <c r="AS22" s="39"/>
      <c r="AT22" s="41"/>
      <c r="AU22" s="41"/>
      <c r="AZ22" s="19"/>
      <c r="BA22" s="19"/>
      <c r="BB22" s="19"/>
      <c r="BC22" s="19"/>
      <c r="BD22" s="44"/>
      <c r="BE22" s="18"/>
      <c r="BF22" s="17"/>
      <c r="BG22" s="39"/>
      <c r="BH22" s="41"/>
      <c r="BI22" s="41"/>
      <c r="BN22" s="19"/>
      <c r="BO22" s="19"/>
      <c r="BP22" s="19"/>
      <c r="BQ22" s="19"/>
      <c r="BR22" s="44"/>
      <c r="BS22" s="18"/>
    </row>
    <row r="23" spans="1:72" s="11" customFormat="1" ht="25" customHeight="1" x14ac:dyDescent="0.35">
      <c r="A23" s="205"/>
      <c r="B23" s="40"/>
      <c r="C23" s="208" t="s">
        <v>27</v>
      </c>
      <c r="D23" s="208"/>
      <c r="E23" s="208"/>
      <c r="F23" s="71">
        <f>'2021 INITIATIVE'!D36</f>
        <v>0</v>
      </c>
      <c r="G23" s="71"/>
      <c r="H23" s="208" t="s">
        <v>28</v>
      </c>
      <c r="I23" s="208"/>
      <c r="J23" s="71" t="str">
        <f>'2021 INITIATIVE'!E36</f>
        <v>-</v>
      </c>
      <c r="K23" s="71"/>
      <c r="L23" s="85" t="s">
        <v>61</v>
      </c>
      <c r="N23" s="86" t="s">
        <v>62</v>
      </c>
      <c r="O23" s="87">
        <f>'2021 INITIATIVE'!C34</f>
        <v>0.1</v>
      </c>
      <c r="P23" s="40"/>
      <c r="Q23" s="208" t="s">
        <v>27</v>
      </c>
      <c r="R23" s="208"/>
      <c r="S23" s="208"/>
      <c r="T23" s="39"/>
      <c r="U23" s="71">
        <f>'2021 INITIATIVE'!D39</f>
        <v>0</v>
      </c>
      <c r="V23" s="208" t="s">
        <v>28</v>
      </c>
      <c r="W23" s="208"/>
      <c r="X23" s="71" t="str">
        <f>'2021 INITIATIVE'!E39</f>
        <v>-</v>
      </c>
      <c r="Y23" s="71"/>
      <c r="Z23" s="85" t="s">
        <v>61</v>
      </c>
      <c r="AB23" s="86" t="s">
        <v>62</v>
      </c>
      <c r="AC23" s="87">
        <f>'2021 INITIATIVE'!C37</f>
        <v>0.2</v>
      </c>
      <c r="AD23" s="40"/>
      <c r="AE23" s="208" t="s">
        <v>27</v>
      </c>
      <c r="AF23" s="208"/>
      <c r="AG23" s="208"/>
      <c r="AH23" s="39"/>
      <c r="AI23" s="71">
        <f>'2021 INITIATIVE'!D42</f>
        <v>0</v>
      </c>
      <c r="AJ23" s="208" t="s">
        <v>28</v>
      </c>
      <c r="AK23" s="208"/>
      <c r="AL23" s="71" t="str">
        <f>'2021 INITIATIVE'!E42</f>
        <v>-</v>
      </c>
      <c r="AM23" s="71"/>
      <c r="AN23" s="85" t="s">
        <v>61</v>
      </c>
      <c r="AP23" s="86" t="s">
        <v>62</v>
      </c>
      <c r="AQ23" s="87">
        <f>'2021 INITIATIVE'!C40</f>
        <v>0.1</v>
      </c>
      <c r="AR23" s="40"/>
      <c r="AS23" s="208" t="s">
        <v>27</v>
      </c>
      <c r="AT23" s="208"/>
      <c r="AU23" s="208"/>
      <c r="AV23" s="71" t="str">
        <f>'2021 INITIATIVE'!D45</f>
        <v>-</v>
      </c>
      <c r="AW23" s="71"/>
      <c r="AX23" s="208" t="s">
        <v>28</v>
      </c>
      <c r="AY23" s="208"/>
      <c r="AZ23" s="71" t="str">
        <f>'2021 INITIATIVE'!E45</f>
        <v>-</v>
      </c>
      <c r="BA23" s="71"/>
      <c r="BB23" s="85" t="s">
        <v>61</v>
      </c>
      <c r="BD23" s="86" t="s">
        <v>62</v>
      </c>
      <c r="BE23" s="87">
        <f>'2021 INITIATIVE'!C43</f>
        <v>0</v>
      </c>
      <c r="BF23" s="40"/>
      <c r="BG23" s="208" t="s">
        <v>27</v>
      </c>
      <c r="BH23" s="208"/>
      <c r="BI23" s="208"/>
      <c r="BJ23" s="71" t="str">
        <f>'2021 INITIATIVE'!D48</f>
        <v>-</v>
      </c>
      <c r="BK23" s="71"/>
      <c r="BL23" s="208" t="s">
        <v>28</v>
      </c>
      <c r="BM23" s="208"/>
      <c r="BN23" s="71" t="str">
        <f>'2021 INITIATIVE'!E48</f>
        <v>-</v>
      </c>
      <c r="BO23" s="71"/>
      <c r="BP23" s="85" t="s">
        <v>61</v>
      </c>
      <c r="BR23" s="86" t="s">
        <v>62</v>
      </c>
      <c r="BS23" s="87">
        <f>'2021 INITIATIVE'!C46</f>
        <v>0</v>
      </c>
    </row>
    <row r="24" spans="1:72" s="53" customFormat="1" ht="50.15" customHeight="1" x14ac:dyDescent="0.35">
      <c r="A24" s="206"/>
      <c r="B24" s="214" t="s">
        <v>95</v>
      </c>
      <c r="C24" s="215"/>
      <c r="D24" s="215"/>
      <c r="E24" s="215"/>
      <c r="F24" s="215"/>
      <c r="G24" s="215"/>
      <c r="H24" s="215"/>
      <c r="I24" s="215"/>
      <c r="J24" s="215"/>
      <c r="K24" s="215"/>
      <c r="L24" s="215"/>
      <c r="M24" s="215"/>
      <c r="N24" s="215"/>
      <c r="O24" s="215"/>
      <c r="P24" s="214" t="s">
        <v>96</v>
      </c>
      <c r="Q24" s="215"/>
      <c r="R24" s="215"/>
      <c r="S24" s="215"/>
      <c r="T24" s="215"/>
      <c r="U24" s="215"/>
      <c r="V24" s="215"/>
      <c r="W24" s="215"/>
      <c r="X24" s="215"/>
      <c r="Y24" s="215"/>
      <c r="Z24" s="215"/>
      <c r="AA24" s="215"/>
      <c r="AB24" s="215"/>
      <c r="AC24" s="215"/>
      <c r="AD24" s="214" t="s">
        <v>95</v>
      </c>
      <c r="AE24" s="215"/>
      <c r="AF24" s="215"/>
      <c r="AG24" s="215"/>
      <c r="AH24" s="215"/>
      <c r="AI24" s="215"/>
      <c r="AJ24" s="215"/>
      <c r="AK24" s="215"/>
      <c r="AL24" s="215"/>
      <c r="AM24" s="215"/>
      <c r="AN24" s="215"/>
      <c r="AO24" s="215"/>
      <c r="AP24" s="215"/>
      <c r="AQ24" s="215"/>
      <c r="AR24" s="215" t="s">
        <v>0</v>
      </c>
      <c r="AS24" s="215"/>
      <c r="AT24" s="215"/>
      <c r="AU24" s="215"/>
      <c r="AV24" s="215"/>
      <c r="AW24" s="215"/>
      <c r="AX24" s="215"/>
      <c r="AY24" s="215"/>
      <c r="AZ24" s="215"/>
      <c r="BA24" s="215"/>
      <c r="BB24" s="215"/>
      <c r="BC24" s="215"/>
      <c r="BD24" s="215"/>
      <c r="BE24" s="215"/>
      <c r="BF24" s="215" t="s">
        <v>0</v>
      </c>
      <c r="BG24" s="215"/>
      <c r="BH24" s="215"/>
      <c r="BI24" s="215"/>
      <c r="BJ24" s="215"/>
      <c r="BK24" s="215"/>
      <c r="BL24" s="215"/>
      <c r="BM24" s="215"/>
      <c r="BN24" s="215"/>
      <c r="BO24" s="215"/>
      <c r="BP24" s="215"/>
      <c r="BQ24" s="215"/>
      <c r="BR24" s="215"/>
      <c r="BS24" s="217"/>
    </row>
    <row r="25" spans="1:72" s="11" customFormat="1" ht="38.5" customHeight="1" x14ac:dyDescent="0.35">
      <c r="A25" s="209" t="s">
        <v>33</v>
      </c>
      <c r="B25" s="45">
        <v>1</v>
      </c>
      <c r="C25" s="212" t="str">
        <f>'2021 INITIATIVE'!B55</f>
        <v>Engineer</v>
      </c>
      <c r="D25" s="212"/>
      <c r="E25" s="212"/>
      <c r="F25" s="212"/>
      <c r="G25" s="212"/>
      <c r="H25" s="212"/>
      <c r="I25" s="212"/>
      <c r="J25" s="212"/>
      <c r="K25" s="212"/>
      <c r="L25" s="212"/>
      <c r="M25" s="212"/>
      <c r="N25" s="212"/>
      <c r="O25" s="15"/>
      <c r="P25" s="45">
        <v>2</v>
      </c>
      <c r="Q25" s="212" t="str">
        <f>'2021 INITIATIVE'!B57</f>
        <v>PMC</v>
      </c>
      <c r="R25" s="212"/>
      <c r="S25" s="212"/>
      <c r="T25" s="212"/>
      <c r="U25" s="212"/>
      <c r="V25" s="212"/>
      <c r="W25" s="212"/>
      <c r="X25" s="212"/>
      <c r="Y25" s="212"/>
      <c r="Z25" s="212"/>
      <c r="AA25" s="212"/>
      <c r="AB25" s="212"/>
      <c r="AC25" s="15"/>
      <c r="AD25" s="45">
        <v>3</v>
      </c>
      <c r="AE25" s="212">
        <f>'2021 INITIATIVE'!B59</f>
        <v>0</v>
      </c>
      <c r="AF25" s="212"/>
      <c r="AG25" s="212"/>
      <c r="AH25" s="212"/>
      <c r="AI25" s="212"/>
      <c r="AJ25" s="212"/>
      <c r="AK25" s="212"/>
      <c r="AL25" s="212"/>
      <c r="AM25" s="212"/>
      <c r="AN25" s="212"/>
      <c r="AO25" s="212"/>
      <c r="AP25" s="212"/>
      <c r="AQ25" s="15"/>
      <c r="AR25" s="45">
        <v>4</v>
      </c>
      <c r="AS25" s="212">
        <f>'2021 INITIATIVE'!B61</f>
        <v>0</v>
      </c>
      <c r="AT25" s="212"/>
      <c r="AU25" s="212"/>
      <c r="AV25" s="212"/>
      <c r="AW25" s="212"/>
      <c r="AX25" s="212"/>
      <c r="AY25" s="212"/>
      <c r="AZ25" s="212"/>
      <c r="BA25" s="212"/>
      <c r="BB25" s="212"/>
      <c r="BC25" s="212"/>
      <c r="BD25" s="212"/>
      <c r="BE25" s="15"/>
      <c r="BF25" s="45">
        <v>5</v>
      </c>
      <c r="BG25" s="212">
        <f>'2021 INITIATIVE'!B63</f>
        <v>0</v>
      </c>
      <c r="BH25" s="212"/>
      <c r="BI25" s="212"/>
      <c r="BJ25" s="212"/>
      <c r="BK25" s="212"/>
      <c r="BL25" s="212"/>
      <c r="BM25" s="212"/>
      <c r="BN25" s="212"/>
      <c r="BO25" s="212"/>
      <c r="BP25" s="212"/>
      <c r="BQ25" s="212"/>
      <c r="BR25" s="212"/>
      <c r="BS25" s="15"/>
      <c r="BT25" s="16"/>
    </row>
    <row r="26" spans="1:72" s="11" customFormat="1" ht="75" customHeight="1" x14ac:dyDescent="0.35">
      <c r="A26" s="210"/>
      <c r="B26" s="17"/>
      <c r="C26" s="19"/>
      <c r="D26" s="19"/>
      <c r="E26" s="19"/>
      <c r="F26" s="19"/>
      <c r="G26" s="19"/>
      <c r="H26" s="19"/>
      <c r="I26" s="19"/>
      <c r="J26" s="19"/>
      <c r="K26" s="19"/>
      <c r="L26" s="19"/>
      <c r="M26" s="19"/>
      <c r="N26" s="20"/>
      <c r="O26" s="18"/>
      <c r="P26" s="17"/>
      <c r="Q26" s="19"/>
      <c r="R26" s="19"/>
      <c r="S26" s="19"/>
      <c r="T26" s="19"/>
      <c r="U26" s="19"/>
      <c r="V26" s="19"/>
      <c r="W26" s="19"/>
      <c r="X26" s="19"/>
      <c r="Y26" s="19"/>
      <c r="Z26" s="19"/>
      <c r="AA26" s="19"/>
      <c r="AB26" s="20"/>
      <c r="AC26" s="18"/>
      <c r="AD26" s="17"/>
      <c r="AE26" s="19"/>
      <c r="AF26" s="19"/>
      <c r="AG26" s="19"/>
      <c r="AH26" s="19"/>
      <c r="AI26" s="19"/>
      <c r="AJ26" s="19"/>
      <c r="AK26" s="19"/>
      <c r="AL26" s="19"/>
      <c r="AM26" s="19"/>
      <c r="AN26" s="19"/>
      <c r="AO26" s="19"/>
      <c r="AP26" s="20"/>
      <c r="AQ26" s="18"/>
      <c r="AR26" s="17"/>
      <c r="AS26" s="19"/>
      <c r="AT26" s="19"/>
      <c r="AU26" s="19"/>
      <c r="AV26" s="19"/>
      <c r="AW26" s="19"/>
      <c r="AX26" s="19"/>
      <c r="AY26" s="19"/>
      <c r="AZ26" s="19"/>
      <c r="BA26" s="19"/>
      <c r="BB26" s="19"/>
      <c r="BC26" s="19"/>
      <c r="BD26" s="20"/>
      <c r="BE26" s="18"/>
      <c r="BF26" s="17"/>
      <c r="BG26" s="19"/>
      <c r="BH26" s="19"/>
      <c r="BI26" s="19"/>
      <c r="BJ26" s="19"/>
      <c r="BK26" s="19"/>
      <c r="BL26" s="19"/>
      <c r="BM26" s="19"/>
      <c r="BN26" s="19"/>
      <c r="BO26" s="19"/>
      <c r="BP26" s="19"/>
      <c r="BQ26" s="19"/>
      <c r="BR26" s="20"/>
      <c r="BS26" s="18"/>
    </row>
    <row r="27" spans="1:72" s="11" customFormat="1" ht="75" customHeight="1" x14ac:dyDescent="0.35">
      <c r="A27" s="210"/>
      <c r="B27" s="17"/>
      <c r="C27" s="19"/>
      <c r="D27" s="19"/>
      <c r="E27" s="19"/>
      <c r="F27" s="19"/>
      <c r="G27" s="19"/>
      <c r="H27" s="19"/>
      <c r="I27" s="19"/>
      <c r="J27" s="19"/>
      <c r="K27" s="19"/>
      <c r="L27" s="19"/>
      <c r="M27" s="19"/>
      <c r="N27" s="20"/>
      <c r="O27" s="18"/>
      <c r="P27" s="17"/>
      <c r="Q27" s="19"/>
      <c r="R27" s="19"/>
      <c r="S27" s="19"/>
      <c r="T27" s="19"/>
      <c r="U27" s="19"/>
      <c r="V27" s="19"/>
      <c r="W27" s="19"/>
      <c r="X27" s="19"/>
      <c r="Y27" s="19"/>
      <c r="Z27" s="19"/>
      <c r="AA27" s="19"/>
      <c r="AB27" s="20"/>
      <c r="AC27" s="18"/>
      <c r="AD27" s="17"/>
      <c r="AE27" s="19"/>
      <c r="AF27" s="19"/>
      <c r="AG27" s="19"/>
      <c r="AH27" s="19"/>
      <c r="AI27" s="19"/>
      <c r="AJ27" s="19"/>
      <c r="AK27" s="19"/>
      <c r="AL27" s="19"/>
      <c r="AM27" s="19"/>
      <c r="AN27" s="19"/>
      <c r="AO27" s="19"/>
      <c r="AP27" s="20"/>
      <c r="AQ27" s="18"/>
      <c r="AR27" s="17"/>
      <c r="AS27" s="19"/>
      <c r="AT27" s="19"/>
      <c r="AU27" s="19"/>
      <c r="AV27" s="19"/>
      <c r="AW27" s="19"/>
      <c r="AX27" s="19"/>
      <c r="AY27" s="19"/>
      <c r="AZ27" s="19"/>
      <c r="BA27" s="19"/>
      <c r="BB27" s="19"/>
      <c r="BC27" s="19"/>
      <c r="BD27" s="20"/>
      <c r="BE27" s="18"/>
      <c r="BF27" s="17"/>
      <c r="BG27" s="19"/>
      <c r="BH27" s="19"/>
      <c r="BI27" s="19"/>
      <c r="BJ27" s="19"/>
      <c r="BK27" s="19"/>
      <c r="BL27" s="19"/>
      <c r="BM27" s="19"/>
      <c r="BN27" s="19"/>
      <c r="BO27" s="19"/>
      <c r="BP27" s="19"/>
      <c r="BQ27" s="19"/>
      <c r="BR27" s="20"/>
      <c r="BS27" s="18"/>
    </row>
    <row r="28" spans="1:72" s="11" customFormat="1" ht="75" customHeight="1" x14ac:dyDescent="0.35">
      <c r="A28" s="210"/>
      <c r="B28" s="17"/>
      <c r="C28" s="19"/>
      <c r="D28" s="19"/>
      <c r="E28" s="19"/>
      <c r="F28" s="19"/>
      <c r="G28" s="19"/>
      <c r="H28" s="19"/>
      <c r="I28" s="19"/>
      <c r="J28" s="19"/>
      <c r="K28" s="19"/>
      <c r="L28" s="19"/>
      <c r="M28" s="19"/>
      <c r="N28" s="20"/>
      <c r="O28" s="18"/>
      <c r="P28" s="17"/>
      <c r="Q28" s="19"/>
      <c r="R28" s="19"/>
      <c r="S28" s="19"/>
      <c r="T28" s="19"/>
      <c r="U28" s="19"/>
      <c r="V28" s="19"/>
      <c r="W28" s="19"/>
      <c r="X28" s="19"/>
      <c r="Y28" s="19"/>
      <c r="Z28" s="19"/>
      <c r="AA28" s="19"/>
      <c r="AB28" s="20"/>
      <c r="AC28" s="18"/>
      <c r="AD28" s="17"/>
      <c r="AE28" s="19"/>
      <c r="AF28" s="19"/>
      <c r="AG28" s="19"/>
      <c r="AH28" s="19"/>
      <c r="AI28" s="19"/>
      <c r="AJ28" s="19"/>
      <c r="AK28" s="19"/>
      <c r="AL28" s="19"/>
      <c r="AM28" s="19"/>
      <c r="AN28" s="19"/>
      <c r="AO28" s="19"/>
      <c r="AP28" s="20"/>
      <c r="AQ28" s="18"/>
      <c r="AR28" s="17"/>
      <c r="AS28" s="19"/>
      <c r="AT28" s="19"/>
      <c r="AU28" s="19"/>
      <c r="AV28" s="19"/>
      <c r="AW28" s="19"/>
      <c r="AX28" s="19"/>
      <c r="AY28" s="19"/>
      <c r="AZ28" s="19"/>
      <c r="BA28" s="19"/>
      <c r="BB28" s="19"/>
      <c r="BC28" s="19"/>
      <c r="BD28" s="20"/>
      <c r="BE28" s="18"/>
      <c r="BF28" s="17"/>
      <c r="BG28" s="19"/>
      <c r="BH28" s="19"/>
      <c r="BI28" s="19"/>
      <c r="BJ28" s="19"/>
      <c r="BK28" s="19"/>
      <c r="BL28" s="19"/>
      <c r="BM28" s="19"/>
      <c r="BN28" s="19"/>
      <c r="BO28" s="19"/>
      <c r="BP28" s="19"/>
      <c r="BQ28" s="19"/>
      <c r="BR28" s="20"/>
      <c r="BS28" s="18"/>
    </row>
    <row r="29" spans="1:72" s="11" customFormat="1" ht="75" customHeight="1" x14ac:dyDescent="0.3">
      <c r="A29" s="210"/>
      <c r="B29" s="17"/>
      <c r="C29" s="19"/>
      <c r="D29" s="19"/>
      <c r="E29" s="19"/>
      <c r="F29" s="19"/>
      <c r="G29" s="19"/>
      <c r="H29" s="19"/>
      <c r="I29" s="19"/>
      <c r="J29" s="19"/>
      <c r="K29" s="19"/>
      <c r="L29" s="19"/>
      <c r="M29" s="19"/>
      <c r="N29" s="44"/>
      <c r="O29" s="18"/>
      <c r="P29" s="17"/>
      <c r="Q29" s="19"/>
      <c r="R29" s="19"/>
      <c r="S29" s="19"/>
      <c r="T29" s="19"/>
      <c r="U29" s="19"/>
      <c r="V29" s="19"/>
      <c r="W29" s="19"/>
      <c r="X29" s="19"/>
      <c r="Y29" s="19"/>
      <c r="Z29" s="19"/>
      <c r="AA29" s="19"/>
      <c r="AB29" s="44"/>
      <c r="AC29" s="18"/>
      <c r="AD29" s="17"/>
      <c r="AE29" s="19"/>
      <c r="AF29" s="19"/>
      <c r="AG29" s="19"/>
      <c r="AH29" s="19"/>
      <c r="AI29" s="19"/>
      <c r="AJ29" s="19"/>
      <c r="AK29" s="19"/>
      <c r="AL29" s="19"/>
      <c r="AM29" s="19"/>
      <c r="AN29" s="19"/>
      <c r="AO29" s="19"/>
      <c r="AP29" s="44"/>
      <c r="AQ29" s="18"/>
      <c r="AR29" s="17"/>
      <c r="AS29" s="19"/>
      <c r="AT29" s="19"/>
      <c r="AU29" s="19"/>
      <c r="AV29" s="19"/>
      <c r="AW29" s="19"/>
      <c r="AX29" s="19"/>
      <c r="AY29" s="19"/>
      <c r="AZ29" s="19"/>
      <c r="BA29" s="19"/>
      <c r="BB29" s="19"/>
      <c r="BC29" s="19"/>
      <c r="BD29" s="44"/>
      <c r="BE29" s="18"/>
      <c r="BF29" s="17"/>
      <c r="BG29" s="19"/>
      <c r="BH29" s="19"/>
      <c r="BI29" s="19"/>
      <c r="BJ29" s="19"/>
      <c r="BK29" s="19"/>
      <c r="BL29" s="19"/>
      <c r="BM29" s="19"/>
      <c r="BN29" s="19"/>
      <c r="BO29" s="19"/>
      <c r="BP29" s="19"/>
      <c r="BQ29" s="19"/>
      <c r="BR29" s="44"/>
      <c r="BS29" s="18"/>
    </row>
    <row r="30" spans="1:72" s="11" customFormat="1" ht="30.75" customHeight="1" x14ac:dyDescent="0.3">
      <c r="A30" s="210"/>
      <c r="B30" s="17"/>
      <c r="C30" s="19"/>
      <c r="D30" s="19"/>
      <c r="E30" s="207" t="s">
        <v>38</v>
      </c>
      <c r="F30" s="207"/>
      <c r="G30" s="95"/>
      <c r="H30" s="207" t="s">
        <v>39</v>
      </c>
      <c r="I30" s="207"/>
      <c r="J30" s="207" t="s">
        <v>14</v>
      </c>
      <c r="K30" s="207"/>
      <c r="L30" s="207"/>
      <c r="M30" s="207"/>
      <c r="N30" s="44"/>
      <c r="O30" s="18"/>
      <c r="P30" s="17"/>
      <c r="Q30" s="19"/>
      <c r="R30" s="19"/>
      <c r="S30" s="207" t="s">
        <v>38</v>
      </c>
      <c r="T30" s="207"/>
      <c r="U30" s="207"/>
      <c r="V30" s="207" t="s">
        <v>39</v>
      </c>
      <c r="W30" s="207"/>
      <c r="X30" s="207" t="s">
        <v>14</v>
      </c>
      <c r="Y30" s="207"/>
      <c r="Z30" s="207"/>
      <c r="AA30" s="207"/>
      <c r="AB30" s="44"/>
      <c r="AC30" s="18"/>
      <c r="AD30" s="17"/>
      <c r="AE30" s="19"/>
      <c r="AF30" s="19"/>
      <c r="AG30" s="207" t="s">
        <v>38</v>
      </c>
      <c r="AH30" s="207"/>
      <c r="AI30" s="207"/>
      <c r="AJ30" s="207" t="s">
        <v>39</v>
      </c>
      <c r="AK30" s="207"/>
      <c r="AL30" s="207" t="s">
        <v>14</v>
      </c>
      <c r="AM30" s="207"/>
      <c r="AN30" s="207"/>
      <c r="AO30" s="207"/>
      <c r="AP30" s="44"/>
      <c r="AQ30" s="18"/>
      <c r="AR30" s="17"/>
      <c r="AS30" s="19"/>
      <c r="AT30" s="19"/>
      <c r="AU30" s="207" t="s">
        <v>38</v>
      </c>
      <c r="AV30" s="207"/>
      <c r="AW30" s="95"/>
      <c r="AX30" s="207" t="s">
        <v>39</v>
      </c>
      <c r="AY30" s="207"/>
      <c r="AZ30" s="207" t="s">
        <v>14</v>
      </c>
      <c r="BA30" s="207"/>
      <c r="BB30" s="207"/>
      <c r="BC30" s="207"/>
      <c r="BD30" s="44"/>
      <c r="BE30" s="18"/>
      <c r="BF30" s="17"/>
      <c r="BG30" s="19"/>
      <c r="BH30" s="19"/>
      <c r="BI30" s="207" t="s">
        <v>38</v>
      </c>
      <c r="BJ30" s="207"/>
      <c r="BK30" s="95"/>
      <c r="BL30" s="207" t="s">
        <v>39</v>
      </c>
      <c r="BM30" s="207"/>
      <c r="BN30" s="207" t="s">
        <v>14</v>
      </c>
      <c r="BO30" s="207"/>
      <c r="BP30" s="207"/>
      <c r="BQ30" s="207"/>
      <c r="BR30" s="44"/>
      <c r="BS30" s="18"/>
    </row>
    <row r="31" spans="1:72" s="11" customFormat="1" ht="27" customHeight="1" x14ac:dyDescent="0.35">
      <c r="A31" s="211"/>
      <c r="B31" s="200"/>
      <c r="C31" s="201"/>
      <c r="D31" s="201"/>
      <c r="E31" s="198">
        <f>'2021 INITIATIVE'!E55</f>
        <v>9814405</v>
      </c>
      <c r="F31" s="199"/>
      <c r="G31" s="94"/>
      <c r="H31" s="198">
        <f>'2021 INITIATIVE'!E56</f>
        <v>1104120</v>
      </c>
      <c r="I31" s="199"/>
      <c r="J31" s="198">
        <f>H31-E31</f>
        <v>-8710285</v>
      </c>
      <c r="K31" s="198"/>
      <c r="L31" s="198"/>
      <c r="M31" s="198"/>
      <c r="N31" s="42" t="s">
        <v>40</v>
      </c>
      <c r="O31" s="21"/>
      <c r="P31" s="200"/>
      <c r="Q31" s="201"/>
      <c r="R31" s="201"/>
      <c r="S31" s="198">
        <f>'2021 INITIATIVE'!E57</f>
        <v>3942201</v>
      </c>
      <c r="T31" s="198"/>
      <c r="U31" s="199"/>
      <c r="V31" s="198">
        <f>'2021 INITIATIVE'!E58</f>
        <v>181190</v>
      </c>
      <c r="W31" s="199"/>
      <c r="X31" s="198">
        <f>V31-S31</f>
        <v>-3761011</v>
      </c>
      <c r="Y31" s="198"/>
      <c r="Z31" s="198"/>
      <c r="AA31" s="198"/>
      <c r="AB31" s="42" t="s">
        <v>40</v>
      </c>
      <c r="AC31" s="21"/>
      <c r="AD31" s="200"/>
      <c r="AE31" s="201"/>
      <c r="AF31" s="201"/>
      <c r="AG31" s="198">
        <f>'2021 INITIATIVE'!E59</f>
        <v>0</v>
      </c>
      <c r="AH31" s="198"/>
      <c r="AI31" s="199"/>
      <c r="AJ31" s="198">
        <f>'2021 INITIATIVE'!E60</f>
        <v>0</v>
      </c>
      <c r="AK31" s="199"/>
      <c r="AL31" s="198">
        <f>AJ31-AG31</f>
        <v>0</v>
      </c>
      <c r="AM31" s="198"/>
      <c r="AN31" s="198"/>
      <c r="AO31" s="198"/>
      <c r="AP31" s="42" t="s">
        <v>40</v>
      </c>
      <c r="AQ31" s="21"/>
      <c r="AR31" s="200"/>
      <c r="AS31" s="201"/>
      <c r="AT31" s="201"/>
      <c r="AU31" s="198">
        <f>'2021 INITIATIVE'!E61</f>
        <v>0</v>
      </c>
      <c r="AV31" s="199"/>
      <c r="AW31" s="94"/>
      <c r="AX31" s="198">
        <f>'2021 INITIATIVE'!E62</f>
        <v>0</v>
      </c>
      <c r="AY31" s="199"/>
      <c r="AZ31" s="216">
        <f>AX31-AU31</f>
        <v>0</v>
      </c>
      <c r="BA31" s="216"/>
      <c r="BB31" s="216"/>
      <c r="BC31" s="216"/>
      <c r="BD31" s="42" t="s">
        <v>40</v>
      </c>
      <c r="BE31" s="21"/>
      <c r="BF31" s="200"/>
      <c r="BG31" s="201"/>
      <c r="BH31" s="201"/>
      <c r="BI31" s="198">
        <f>'2021 INITIATIVE'!E63</f>
        <v>0</v>
      </c>
      <c r="BJ31" s="199"/>
      <c r="BK31" s="94"/>
      <c r="BL31" s="198">
        <f>'2021 INITIATIVE'!E64</f>
        <v>0</v>
      </c>
      <c r="BM31" s="199"/>
      <c r="BN31" s="198">
        <f>BL31-BI31</f>
        <v>0</v>
      </c>
      <c r="BO31" s="198"/>
      <c r="BP31" s="198"/>
      <c r="BQ31" s="198"/>
      <c r="BR31" s="42" t="s">
        <v>40</v>
      </c>
      <c r="BS31" s="21"/>
    </row>
    <row r="32" spans="1:72" s="53" customFormat="1" ht="50.15" customHeight="1" x14ac:dyDescent="0.35">
      <c r="A32" s="55"/>
      <c r="B32" s="202" t="s">
        <v>91</v>
      </c>
      <c r="C32" s="202"/>
      <c r="D32" s="202"/>
      <c r="E32" s="202"/>
      <c r="F32" s="202"/>
      <c r="G32" s="202"/>
      <c r="H32" s="202"/>
      <c r="I32" s="202"/>
      <c r="J32" s="202"/>
      <c r="K32" s="202"/>
      <c r="L32" s="202"/>
      <c r="M32" s="202"/>
      <c r="N32" s="202"/>
      <c r="O32" s="202"/>
      <c r="P32" s="202" t="s">
        <v>90</v>
      </c>
      <c r="Q32" s="202"/>
      <c r="R32" s="202"/>
      <c r="S32" s="202"/>
      <c r="T32" s="202"/>
      <c r="U32" s="202"/>
      <c r="V32" s="202"/>
      <c r="W32" s="202"/>
      <c r="X32" s="202"/>
      <c r="Y32" s="202"/>
      <c r="Z32" s="202"/>
      <c r="AA32" s="202"/>
      <c r="AB32" s="202"/>
      <c r="AC32" s="202"/>
      <c r="AD32" s="202" t="s">
        <v>0</v>
      </c>
      <c r="AE32" s="202"/>
      <c r="AF32" s="202"/>
      <c r="AG32" s="202"/>
      <c r="AH32" s="202"/>
      <c r="AI32" s="202"/>
      <c r="AJ32" s="202"/>
      <c r="AK32" s="202"/>
      <c r="AL32" s="202"/>
      <c r="AM32" s="202"/>
      <c r="AN32" s="202"/>
      <c r="AO32" s="202"/>
      <c r="AP32" s="202"/>
      <c r="AQ32" s="202"/>
      <c r="AR32" s="202" t="s">
        <v>0</v>
      </c>
      <c r="AS32" s="202"/>
      <c r="AT32" s="202"/>
      <c r="AU32" s="202"/>
      <c r="AV32" s="202"/>
      <c r="AW32" s="202"/>
      <c r="AX32" s="202"/>
      <c r="AY32" s="202"/>
      <c r="AZ32" s="202"/>
      <c r="BA32" s="202"/>
      <c r="BB32" s="202"/>
      <c r="BC32" s="202"/>
      <c r="BD32" s="202"/>
      <c r="BE32" s="202"/>
      <c r="BF32" s="202" t="s">
        <v>0</v>
      </c>
      <c r="BG32" s="202"/>
      <c r="BH32" s="202"/>
      <c r="BI32" s="202"/>
      <c r="BJ32" s="202"/>
      <c r="BK32" s="202"/>
      <c r="BL32" s="202"/>
      <c r="BM32" s="202"/>
      <c r="BN32" s="202"/>
      <c r="BO32" s="202"/>
      <c r="BP32" s="202"/>
      <c r="BQ32" s="202"/>
      <c r="BR32" s="202"/>
      <c r="BS32" s="203"/>
    </row>
    <row r="33" spans="1:68" x14ac:dyDescent="0.3">
      <c r="A33" s="12"/>
    </row>
    <row r="34" spans="1:68" ht="24.65" customHeight="1" thickBot="1" x14ac:dyDescent="0.35">
      <c r="A34" s="12"/>
      <c r="R34" s="142" t="s">
        <v>41</v>
      </c>
      <c r="S34" s="142"/>
      <c r="T34" s="92"/>
      <c r="X34" s="197" t="s">
        <v>5</v>
      </c>
      <c r="Y34" s="197"/>
      <c r="Z34" s="197"/>
      <c r="AA34" s="197"/>
      <c r="AB34" s="54"/>
      <c r="AF34" s="177" t="s">
        <v>21</v>
      </c>
      <c r="AG34" s="177"/>
      <c r="AH34" s="93"/>
      <c r="AI34" s="30" t="s">
        <v>24</v>
      </c>
      <c r="AL34" s="176" t="s">
        <v>20</v>
      </c>
      <c r="AM34" s="176"/>
      <c r="AN34" s="176"/>
      <c r="AO34" s="176"/>
      <c r="AP34" s="10" t="s">
        <v>23</v>
      </c>
      <c r="AT34" s="175" t="s">
        <v>19</v>
      </c>
      <c r="AU34" s="175"/>
      <c r="AV34" s="10" t="s">
        <v>22</v>
      </c>
      <c r="AW34" s="10"/>
      <c r="BN34" s="11"/>
      <c r="BO34" s="11"/>
      <c r="BP34" s="11"/>
    </row>
    <row r="35" spans="1:68" ht="14.5" thickTop="1" x14ac:dyDescent="0.3"/>
  </sheetData>
  <sheetProtection sheet="1" objects="1" scenarios="1"/>
  <mergeCells count="105">
    <mergeCell ref="BF1:BM2"/>
    <mergeCell ref="BN1:BS1"/>
    <mergeCell ref="BF24:BS24"/>
    <mergeCell ref="AE23:AG23"/>
    <mergeCell ref="P1:BE1"/>
    <mergeCell ref="P2:BE2"/>
    <mergeCell ref="Q15:AB15"/>
    <mergeCell ref="AE15:AP15"/>
    <mergeCell ref="AS15:BD15"/>
    <mergeCell ref="AS5:BD5"/>
    <mergeCell ref="Q5:AB5"/>
    <mergeCell ref="AR14:BE14"/>
    <mergeCell ref="V13:W13"/>
    <mergeCell ref="Q13:S13"/>
    <mergeCell ref="AJ13:AK13"/>
    <mergeCell ref="AS13:AU13"/>
    <mergeCell ref="AJ23:AK23"/>
    <mergeCell ref="AR24:BE24"/>
    <mergeCell ref="AS23:AU23"/>
    <mergeCell ref="AX13:AY13"/>
    <mergeCell ref="AG4:AI4"/>
    <mergeCell ref="AJ4:AL4"/>
    <mergeCell ref="AD4:AF4"/>
    <mergeCell ref="AO4:AQ4"/>
    <mergeCell ref="P24:AC24"/>
    <mergeCell ref="BG25:BR25"/>
    <mergeCell ref="BI30:BJ30"/>
    <mergeCell ref="BL30:BM30"/>
    <mergeCell ref="BN30:BQ30"/>
    <mergeCell ref="BF31:BH31"/>
    <mergeCell ref="AD24:AQ24"/>
    <mergeCell ref="BF14:BS14"/>
    <mergeCell ref="B4:AC4"/>
    <mergeCell ref="B14:O14"/>
    <mergeCell ref="BG15:BR15"/>
    <mergeCell ref="BG23:BI23"/>
    <mergeCell ref="BL23:BM23"/>
    <mergeCell ref="AR4:AT4"/>
    <mergeCell ref="AU4:BE4"/>
    <mergeCell ref="BF4:BH4"/>
    <mergeCell ref="BI4:BS4"/>
    <mergeCell ref="BL13:BM13"/>
    <mergeCell ref="BG13:BI13"/>
    <mergeCell ref="P14:AC14"/>
    <mergeCell ref="AD14:AQ14"/>
    <mergeCell ref="AX23:AY23"/>
    <mergeCell ref="BG5:BR5"/>
    <mergeCell ref="AE5:AP5"/>
    <mergeCell ref="AE13:AG13"/>
    <mergeCell ref="B32:O32"/>
    <mergeCell ref="P32:AC32"/>
    <mergeCell ref="AD32:AQ32"/>
    <mergeCell ref="AR32:BE32"/>
    <mergeCell ref="Q25:AB25"/>
    <mergeCell ref="J30:M30"/>
    <mergeCell ref="J31:M31"/>
    <mergeCell ref="AE25:AP25"/>
    <mergeCell ref="AU30:AV30"/>
    <mergeCell ref="AX30:AY30"/>
    <mergeCell ref="AZ30:BC30"/>
    <mergeCell ref="AR31:AT31"/>
    <mergeCell ref="AU31:AV31"/>
    <mergeCell ref="AX31:AY31"/>
    <mergeCell ref="AZ31:BC31"/>
    <mergeCell ref="B31:D31"/>
    <mergeCell ref="AG30:AI30"/>
    <mergeCell ref="AJ30:AK30"/>
    <mergeCell ref="AL30:AO30"/>
    <mergeCell ref="AD31:AF31"/>
    <mergeCell ref="AG31:AI31"/>
    <mergeCell ref="AS25:BD25"/>
    <mergeCell ref="X30:AA30"/>
    <mergeCell ref="X31:AA31"/>
    <mergeCell ref="A5:A24"/>
    <mergeCell ref="E30:F30"/>
    <mergeCell ref="E31:F31"/>
    <mergeCell ref="H30:I30"/>
    <mergeCell ref="H31:I31"/>
    <mergeCell ref="Q23:S23"/>
    <mergeCell ref="V23:W23"/>
    <mergeCell ref="A25:A31"/>
    <mergeCell ref="S30:U30"/>
    <mergeCell ref="V30:W30"/>
    <mergeCell ref="S31:U31"/>
    <mergeCell ref="V31:W31"/>
    <mergeCell ref="C25:N25"/>
    <mergeCell ref="C15:N15"/>
    <mergeCell ref="C5:N5"/>
    <mergeCell ref="H13:I13"/>
    <mergeCell ref="C13:E13"/>
    <mergeCell ref="H23:I23"/>
    <mergeCell ref="C23:E23"/>
    <mergeCell ref="B24:O24"/>
    <mergeCell ref="AF34:AG34"/>
    <mergeCell ref="X34:AA34"/>
    <mergeCell ref="R34:S34"/>
    <mergeCell ref="BI31:BJ31"/>
    <mergeCell ref="BL31:BM31"/>
    <mergeCell ref="BN31:BQ31"/>
    <mergeCell ref="AL34:AO34"/>
    <mergeCell ref="AT34:AU34"/>
    <mergeCell ref="AJ31:AK31"/>
    <mergeCell ref="AL31:AO31"/>
    <mergeCell ref="P31:R31"/>
    <mergeCell ref="BF32:BS32"/>
  </mergeCells>
  <conditionalFormatting sqref="AB6">
    <cfRule type="cellIs" dxfId="127" priority="125" stopIfTrue="1" operator="equal">
      <formula>"-"</formula>
    </cfRule>
    <cfRule type="cellIs" dxfId="126" priority="126" stopIfTrue="1" operator="between">
      <formula>-0.01</formula>
      <formula>-0.2</formula>
    </cfRule>
    <cfRule type="cellIs" dxfId="125" priority="127" stopIfTrue="1" operator="lessThanOrEqual">
      <formula>-0.1999</formula>
    </cfRule>
    <cfRule type="cellIs" dxfId="124" priority="128" stopIfTrue="1" operator="greaterThanOrEqual">
      <formula>0</formula>
    </cfRule>
  </conditionalFormatting>
  <conditionalFormatting sqref="N6">
    <cfRule type="cellIs" dxfId="123" priority="161" stopIfTrue="1" operator="equal">
      <formula>"-"</formula>
    </cfRule>
    <cfRule type="cellIs" dxfId="122" priority="162" stopIfTrue="1" operator="between">
      <formula>-0.01</formula>
      <formula>-0.2</formula>
    </cfRule>
    <cfRule type="cellIs" dxfId="121" priority="163" stopIfTrue="1" operator="lessThanOrEqual">
      <formula>-0.1999</formula>
    </cfRule>
    <cfRule type="cellIs" dxfId="120" priority="164" stopIfTrue="1" operator="greaterThanOrEqual">
      <formula>0</formula>
    </cfRule>
  </conditionalFormatting>
  <conditionalFormatting sqref="AP6">
    <cfRule type="cellIs" dxfId="119" priority="121" stopIfTrue="1" operator="equal">
      <formula>"-"</formula>
    </cfRule>
    <cfRule type="cellIs" dxfId="118" priority="122" stopIfTrue="1" operator="between">
      <formula>-0.01</formula>
      <formula>-0.2</formula>
    </cfRule>
    <cfRule type="cellIs" dxfId="117" priority="123" stopIfTrue="1" operator="lessThanOrEqual">
      <formula>-0.1999</formula>
    </cfRule>
    <cfRule type="cellIs" dxfId="116" priority="124" stopIfTrue="1" operator="greaterThanOrEqual">
      <formula>0</formula>
    </cfRule>
  </conditionalFormatting>
  <conditionalFormatting sqref="BD6">
    <cfRule type="cellIs" dxfId="111" priority="117" stopIfTrue="1" operator="equal">
      <formula>"-"</formula>
    </cfRule>
    <cfRule type="cellIs" dxfId="110" priority="118" stopIfTrue="1" operator="between">
      <formula>-0.01</formula>
      <formula>-0.2</formula>
    </cfRule>
    <cfRule type="cellIs" dxfId="109" priority="119" stopIfTrue="1" operator="lessThanOrEqual">
      <formula>-0.1999</formula>
    </cfRule>
    <cfRule type="cellIs" dxfId="108" priority="120" stopIfTrue="1" operator="greaterThanOrEqual">
      <formula>0</formula>
    </cfRule>
  </conditionalFormatting>
  <conditionalFormatting sqref="BR6">
    <cfRule type="cellIs" dxfId="107" priority="113" stopIfTrue="1" operator="equal">
      <formula>"-"</formula>
    </cfRule>
    <cfRule type="cellIs" dxfId="106" priority="114" stopIfTrue="1" operator="between">
      <formula>-0.01</formula>
      <formula>-0.2</formula>
    </cfRule>
    <cfRule type="cellIs" dxfId="105" priority="115" stopIfTrue="1" operator="lessThanOrEqual">
      <formula>-0.1999</formula>
    </cfRule>
    <cfRule type="cellIs" dxfId="104" priority="116" stopIfTrue="1" operator="greaterThanOrEqual">
      <formula>0</formula>
    </cfRule>
  </conditionalFormatting>
  <conditionalFormatting sqref="AB16">
    <cfRule type="cellIs" dxfId="83" priority="57" stopIfTrue="1" operator="equal">
      <formula>"-"</formula>
    </cfRule>
    <cfRule type="cellIs" dxfId="82" priority="58" stopIfTrue="1" operator="between">
      <formula>-0.01</formula>
      <formula>-0.2</formula>
    </cfRule>
    <cfRule type="cellIs" dxfId="81" priority="59" stopIfTrue="1" operator="lessThanOrEqual">
      <formula>-0.1999</formula>
    </cfRule>
    <cfRule type="cellIs" dxfId="80" priority="60" stopIfTrue="1" operator="greaterThanOrEqual">
      <formula>0</formula>
    </cfRule>
  </conditionalFormatting>
  <conditionalFormatting sqref="BR16">
    <cfRule type="cellIs" dxfId="79" priority="45" stopIfTrue="1" operator="equal">
      <formula>"-"</formula>
    </cfRule>
    <cfRule type="cellIs" dxfId="78" priority="46" stopIfTrue="1" operator="between">
      <formula>-0.01</formula>
      <formula>-0.2</formula>
    </cfRule>
    <cfRule type="cellIs" dxfId="77" priority="47" stopIfTrue="1" operator="lessThanOrEqual">
      <formula>-0.1999</formula>
    </cfRule>
    <cfRule type="cellIs" dxfId="76" priority="48" stopIfTrue="1" operator="greaterThanOrEqual">
      <formula>0</formula>
    </cfRule>
  </conditionalFormatting>
  <conditionalFormatting sqref="N16">
    <cfRule type="cellIs" dxfId="55" priority="61" stopIfTrue="1" operator="equal">
      <formula>"-"</formula>
    </cfRule>
    <cfRule type="cellIs" dxfId="54" priority="62" stopIfTrue="1" operator="between">
      <formula>-0.01</formula>
      <formula>-0.2</formula>
    </cfRule>
    <cfRule type="cellIs" dxfId="53" priority="63" stopIfTrue="1" operator="lessThanOrEqual">
      <formula>-0.1999</formula>
    </cfRule>
    <cfRule type="cellIs" dxfId="52" priority="64" stopIfTrue="1" operator="greaterThanOrEqual">
      <formula>0</formula>
    </cfRule>
  </conditionalFormatting>
  <conditionalFormatting sqref="AP16">
    <cfRule type="cellIs" dxfId="51" priority="53" stopIfTrue="1" operator="equal">
      <formula>"-"</formula>
    </cfRule>
    <cfRule type="cellIs" dxfId="50" priority="54" stopIfTrue="1" operator="between">
      <formula>-0.01</formula>
      <formula>-0.2</formula>
    </cfRule>
    <cfRule type="cellIs" dxfId="49" priority="55" stopIfTrue="1" operator="lessThanOrEqual">
      <formula>-0.1999</formula>
    </cfRule>
    <cfRule type="cellIs" dxfId="48" priority="56" stopIfTrue="1" operator="greaterThanOrEqual">
      <formula>0</formula>
    </cfRule>
  </conditionalFormatting>
  <conditionalFormatting sqref="BD16">
    <cfRule type="cellIs" dxfId="47" priority="49" stopIfTrue="1" operator="equal">
      <formula>"-"</formula>
    </cfRule>
    <cfRule type="cellIs" dxfId="46" priority="50" stopIfTrue="1" operator="between">
      <formula>-0.01</formula>
      <formula>-0.2</formula>
    </cfRule>
    <cfRule type="cellIs" dxfId="45" priority="51" stopIfTrue="1" operator="lessThanOrEqual">
      <formula>-0.1999</formula>
    </cfRule>
    <cfRule type="cellIs" dxfId="44" priority="52" stopIfTrue="1" operator="greaterThanOrEqual">
      <formula>0</formula>
    </cfRule>
  </conditionalFormatting>
  <conditionalFormatting sqref="F13:G13">
    <cfRule type="cellIs" dxfId="43" priority="44" operator="greaterThan">
      <formula>0</formula>
    </cfRule>
  </conditionalFormatting>
  <conditionalFormatting sqref="BN13:BO13 BJ13:BK13 AZ13:BA13 AV13:AW13 AL13:AM13 AI13 U13 X13:Y13 J13:K13">
    <cfRule type="cellIs" dxfId="42" priority="43" operator="greaterThan">
      <formula>0</formula>
    </cfRule>
  </conditionalFormatting>
  <conditionalFormatting sqref="BN23:BO23 BJ23:BK23 AZ23:BA23 AV23:AW23 AL23:AM23 AI23 X23:Y23 U23 J23:K23 F23:G23">
    <cfRule type="cellIs" dxfId="41" priority="42" operator="greaterThan">
      <formula>0</formula>
    </cfRule>
  </conditionalFormatting>
  <conditionalFormatting sqref="BN31:BP31 AZ31:BB31 AL31:AN31 X31:Z31 J31:L31">
    <cfRule type="cellIs" dxfId="40" priority="41" operator="greaterThan">
      <formula>0</formula>
    </cfRule>
  </conditionalFormatting>
  <conditionalFormatting sqref="C6:M6">
    <cfRule type="cellIs" dxfId="39" priority="37" stopIfTrue="1" operator="equal">
      <formula>"-"</formula>
    </cfRule>
    <cfRule type="cellIs" dxfId="38" priority="38" stopIfTrue="1" operator="between">
      <formula>-0.01</formula>
      <formula>-0.2</formula>
    </cfRule>
    <cfRule type="cellIs" dxfId="37" priority="39" stopIfTrue="1" operator="lessThanOrEqual">
      <formula>-0.1999</formula>
    </cfRule>
    <cfRule type="cellIs" dxfId="36" priority="40" stopIfTrue="1" operator="greaterThanOrEqual">
      <formula>0</formula>
    </cfRule>
  </conditionalFormatting>
  <conditionalFormatting sqref="Q6:AA6">
    <cfRule type="cellIs" dxfId="35" priority="33" stopIfTrue="1" operator="equal">
      <formula>"-"</formula>
    </cfRule>
    <cfRule type="cellIs" dxfId="34" priority="34" stopIfTrue="1" operator="between">
      <formula>-0.01</formula>
      <formula>-0.2</formula>
    </cfRule>
    <cfRule type="cellIs" dxfId="33" priority="35" stopIfTrue="1" operator="lessThanOrEqual">
      <formula>-0.1999</formula>
    </cfRule>
    <cfRule type="cellIs" dxfId="32" priority="36" stopIfTrue="1" operator="greaterThanOrEqual">
      <formula>0</formula>
    </cfRule>
  </conditionalFormatting>
  <conditionalFormatting sqref="AE6:AO6">
    <cfRule type="cellIs" dxfId="31" priority="29" stopIfTrue="1" operator="equal">
      <formula>"-"</formula>
    </cfRule>
    <cfRule type="cellIs" dxfId="30" priority="30" stopIfTrue="1" operator="between">
      <formula>-0.01</formula>
      <formula>-0.2</formula>
    </cfRule>
    <cfRule type="cellIs" dxfId="29" priority="31" stopIfTrue="1" operator="lessThanOrEqual">
      <formula>-0.1999</formula>
    </cfRule>
    <cfRule type="cellIs" dxfId="28" priority="32" stopIfTrue="1" operator="greaterThanOrEqual">
      <formula>0</formula>
    </cfRule>
  </conditionalFormatting>
  <conditionalFormatting sqref="AS6:BC6">
    <cfRule type="cellIs" dxfId="27" priority="25" stopIfTrue="1" operator="equal">
      <formula>"-"</formula>
    </cfRule>
    <cfRule type="cellIs" dxfId="26" priority="26" stopIfTrue="1" operator="between">
      <formula>-0.01</formula>
      <formula>-0.2</formula>
    </cfRule>
    <cfRule type="cellIs" dxfId="25" priority="27" stopIfTrue="1" operator="lessThanOrEqual">
      <formula>-0.1999</formula>
    </cfRule>
    <cfRule type="cellIs" dxfId="24" priority="28" stopIfTrue="1" operator="greaterThanOrEqual">
      <formula>0</formula>
    </cfRule>
  </conditionalFormatting>
  <conditionalFormatting sqref="BG6:BQ6">
    <cfRule type="cellIs" dxfId="23" priority="21" stopIfTrue="1" operator="equal">
      <formula>"-"</formula>
    </cfRule>
    <cfRule type="cellIs" dxfId="22" priority="22" stopIfTrue="1" operator="between">
      <formula>-0.01</formula>
      <formula>-0.2</formula>
    </cfRule>
    <cfRule type="cellIs" dxfId="21" priority="23" stopIfTrue="1" operator="lessThanOrEqual">
      <formula>-0.1999</formula>
    </cfRule>
    <cfRule type="cellIs" dxfId="20" priority="24" stopIfTrue="1" operator="greaterThanOrEqual">
      <formula>0</formula>
    </cfRule>
  </conditionalFormatting>
  <conditionalFormatting sqref="BG16:BQ16">
    <cfRule type="cellIs" dxfId="19" priority="17" stopIfTrue="1" operator="equal">
      <formula>"-"</formula>
    </cfRule>
    <cfRule type="cellIs" dxfId="18" priority="18" stopIfTrue="1" operator="between">
      <formula>-0.01</formula>
      <formula>-0.2</formula>
    </cfRule>
    <cfRule type="cellIs" dxfId="17" priority="19" stopIfTrue="1" operator="lessThanOrEqual">
      <formula>-0.1999</formula>
    </cfRule>
    <cfRule type="cellIs" dxfId="16" priority="20" stopIfTrue="1" operator="greaterThanOrEqual">
      <formula>0</formula>
    </cfRule>
  </conditionalFormatting>
  <conditionalFormatting sqref="AS16:BC16">
    <cfRule type="cellIs" dxfId="15" priority="13" stopIfTrue="1" operator="equal">
      <formula>"-"</formula>
    </cfRule>
    <cfRule type="cellIs" dxfId="14" priority="14" stopIfTrue="1" operator="between">
      <formula>-0.01</formula>
      <formula>-0.2</formula>
    </cfRule>
    <cfRule type="cellIs" dxfId="13" priority="15" stopIfTrue="1" operator="lessThanOrEqual">
      <formula>-0.1999</formula>
    </cfRule>
    <cfRule type="cellIs" dxfId="12" priority="16" stopIfTrue="1" operator="greaterThanOrEqual">
      <formula>0</formula>
    </cfRule>
  </conditionalFormatting>
  <conditionalFormatting sqref="AE16:AO16">
    <cfRule type="cellIs" dxfId="11" priority="9" stopIfTrue="1" operator="equal">
      <formula>"-"</formula>
    </cfRule>
    <cfRule type="cellIs" dxfId="10" priority="10" stopIfTrue="1" operator="between">
      <formula>-0.01</formula>
      <formula>-0.2</formula>
    </cfRule>
    <cfRule type="cellIs" dxfId="9" priority="11" stopIfTrue="1" operator="lessThanOrEqual">
      <formula>-0.1999</formula>
    </cfRule>
    <cfRule type="cellIs" dxfId="8" priority="12" stopIfTrue="1" operator="greaterThanOrEqual">
      <formula>0</formula>
    </cfRule>
  </conditionalFormatting>
  <conditionalFormatting sqref="Q16:AA16">
    <cfRule type="cellIs" dxfId="7" priority="5" stopIfTrue="1" operator="equal">
      <formula>"-"</formula>
    </cfRule>
    <cfRule type="cellIs" dxfId="6" priority="6" stopIfTrue="1" operator="between">
      <formula>-0.01</formula>
      <formula>-0.2</formula>
    </cfRule>
    <cfRule type="cellIs" dxfId="5" priority="7" stopIfTrue="1" operator="lessThanOrEqual">
      <formula>-0.1999</formula>
    </cfRule>
    <cfRule type="cellIs" dxfId="4" priority="8" stopIfTrue="1" operator="greaterThanOrEqual">
      <formula>0</formula>
    </cfRule>
  </conditionalFormatting>
  <conditionalFormatting sqref="C16:M16">
    <cfRule type="cellIs" dxfId="3" priority="1" stopIfTrue="1" operator="equal">
      <formula>"-"</formula>
    </cfRule>
    <cfRule type="cellIs" dxfId="2" priority="2" stopIfTrue="1" operator="between">
      <formula>-0.01</formula>
      <formula>-0.2</formula>
    </cfRule>
    <cfRule type="cellIs" dxfId="1" priority="3" stopIfTrue="1" operator="lessThanOrEqual">
      <formula>-0.1999</formula>
    </cfRule>
    <cfRule type="cellIs" dxfId="0" priority="4" stopIfTrue="1" operator="greaterThanOrEqual">
      <formula>0</formula>
    </cfRule>
  </conditionalFormatting>
  <printOptions horizontalCentered="1" verticalCentered="1"/>
  <pageMargins left="0" right="0" top="0" bottom="0" header="0" footer="0"/>
  <pageSetup paperSize="9" scale="34" orientation="landscape" r:id="rId1"/>
  <headerFooter alignWithMargins="0">
    <oddHeader xml:space="preserve">&amp;C                              &amp;R&amp;"Verdana,Bold"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2021 INITIATIVE</vt:lpstr>
      <vt:lpstr>2021 Graphs</vt:lpstr>
      <vt:lpstr>'2021 Graphs'!Print_Area</vt:lpstr>
      <vt:lpstr>'2021 INITIATIVE'!Print_Area</vt:lpstr>
    </vt:vector>
  </TitlesOfParts>
  <Company>Rachad Baroudi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Rachad Baroudi</dc:creator>
  <cp:lastModifiedBy>Rachad B</cp:lastModifiedBy>
  <cp:lastPrinted>2020-04-22T06:42:11Z</cp:lastPrinted>
  <dcterms:created xsi:type="dcterms:W3CDTF">2010-06-27T08:14:29Z</dcterms:created>
  <dcterms:modified xsi:type="dcterms:W3CDTF">2021-06-08T08:07:55Z</dcterms:modified>
</cp:coreProperties>
</file>