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OTHERS\~My Courses\Templates\Templates EN\"/>
    </mc:Choice>
  </mc:AlternateContent>
  <xr:revisionPtr revIDLastSave="0" documentId="13_ncr:1_{50D2D503-E8A1-4ABD-AD27-A4036F7ADDFC}" xr6:coauthVersionLast="47" xr6:coauthVersionMax="47" xr10:uidLastSave="{00000000-0000-0000-0000-000000000000}"/>
  <bookViews>
    <workbookView xWindow="-108" yWindow="-108" windowWidth="23256" windowHeight="12576" tabRatio="724" xr2:uid="{00000000-000D-0000-FFFF-FFFF00000000}"/>
  </bookViews>
  <sheets>
    <sheet name="2022 SCORECARD" sheetId="9" r:id="rId1"/>
    <sheet name="2022 Graphs" sheetId="11" r:id="rId2"/>
    <sheet name="Performance Analysis" sheetId="12" r:id="rId3"/>
  </sheets>
  <definedNames>
    <definedName name="_xlnm.Print_Area" localSheetId="1">'2022 Graphs'!$A$1:$CG$38</definedName>
    <definedName name="_xlnm.Print_Area" localSheetId="0">'2022 SCORECARD'!$A$1:$BA$39</definedName>
    <definedName name="_xlnm.Print_Area" localSheetId="2">'Performance Analysis'!$A$1:$G$66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1" l="1"/>
  <c r="G14" i="11"/>
  <c r="L22" i="11"/>
  <c r="I22" i="11"/>
  <c r="F22" i="11"/>
  <c r="J30" i="11"/>
  <c r="G30" i="11"/>
  <c r="CC30" i="11"/>
  <c r="BZ30" i="11"/>
  <c r="BW30" i="11"/>
  <c r="BN30" i="11"/>
  <c r="BK30" i="11"/>
  <c r="AZ30" i="11"/>
  <c r="AW30" i="11"/>
  <c r="AN30" i="11"/>
  <c r="AK30" i="11"/>
  <c r="AH30" i="11"/>
  <c r="X30" i="11"/>
  <c r="U30" i="11"/>
  <c r="CA22" i="11"/>
  <c r="BX22" i="11"/>
  <c r="BO22" i="11"/>
  <c r="BL22" i="11"/>
  <c r="BI22" i="11"/>
  <c r="Y22" i="11"/>
  <c r="V22" i="11"/>
  <c r="S22" i="11"/>
  <c r="BB14" i="11"/>
  <c r="AY14" i="11"/>
  <c r="AV14" i="11"/>
  <c r="AM14" i="11"/>
  <c r="AJ14" i="11"/>
  <c r="AG14" i="11"/>
  <c r="AZ6" i="11"/>
  <c r="AW6" i="11"/>
  <c r="AN6" i="11"/>
  <c r="AK6" i="11"/>
  <c r="AH6" i="11"/>
  <c r="J6" i="11"/>
  <c r="G6" i="11"/>
  <c r="O15" i="9"/>
  <c r="P15" i="9"/>
  <c r="Q15" i="9"/>
  <c r="R15" i="9"/>
  <c r="S15" i="9"/>
  <c r="T15" i="9"/>
  <c r="U15" i="9"/>
  <c r="V15" i="9"/>
  <c r="O22" i="9"/>
  <c r="P22" i="9"/>
  <c r="Q22" i="9"/>
  <c r="R22" i="9"/>
  <c r="S22" i="9"/>
  <c r="T22" i="9"/>
  <c r="U22" i="9"/>
  <c r="V22" i="9"/>
  <c r="O29" i="9"/>
  <c r="P29" i="9"/>
  <c r="Q29" i="9"/>
  <c r="R29" i="9"/>
  <c r="S29" i="9"/>
  <c r="T29" i="9"/>
  <c r="U29" i="9"/>
  <c r="V29" i="9"/>
  <c r="O36" i="9"/>
  <c r="P36" i="9"/>
  <c r="Q36" i="9"/>
  <c r="R36" i="9"/>
  <c r="S36" i="9"/>
  <c r="T36" i="9"/>
  <c r="U36" i="9"/>
  <c r="V36" i="9"/>
  <c r="AQ9" i="9"/>
  <c r="E6" i="11" s="1"/>
  <c r="AR9" i="9"/>
  <c r="F6" i="11" s="1"/>
  <c r="AS9" i="9"/>
  <c r="AT9" i="9"/>
  <c r="H6" i="11" s="1"/>
  <c r="AU9" i="9"/>
  <c r="I6" i="11" s="1"/>
  <c r="AV9" i="9"/>
  <c r="AW9" i="9"/>
  <c r="K6" i="11" s="1"/>
  <c r="AX9" i="9"/>
  <c r="L6" i="11" s="1"/>
  <c r="AQ10" i="9"/>
  <c r="S6" i="11" s="1"/>
  <c r="AR10" i="9"/>
  <c r="T6" i="11" s="1"/>
  <c r="AS10" i="9"/>
  <c r="U6" i="11" s="1"/>
  <c r="AT10" i="9"/>
  <c r="V6" i="11" s="1"/>
  <c r="AU10" i="9"/>
  <c r="W6" i="11" s="1"/>
  <c r="AV10" i="9"/>
  <c r="X6" i="11" s="1"/>
  <c r="AW10" i="9"/>
  <c r="Y6" i="11" s="1"/>
  <c r="AX10" i="9"/>
  <c r="AQ11" i="9"/>
  <c r="AG6" i="11" s="1"/>
  <c r="AR11" i="9"/>
  <c r="AS11" i="9"/>
  <c r="AI6" i="11" s="1"/>
  <c r="AT11" i="9"/>
  <c r="AJ6" i="11" s="1"/>
  <c r="AU11" i="9"/>
  <c r="AV11" i="9"/>
  <c r="AL6" i="11" s="1"/>
  <c r="AW11" i="9"/>
  <c r="AM6" i="11" s="1"/>
  <c r="AX11" i="9"/>
  <c r="AQ12" i="9"/>
  <c r="AU6" i="11" s="1"/>
  <c r="AR12" i="9"/>
  <c r="AV6" i="11" s="1"/>
  <c r="AS12" i="9"/>
  <c r="AT12" i="9"/>
  <c r="AX6" i="11" s="1"/>
  <c r="AU12" i="9"/>
  <c r="AY6" i="11" s="1"/>
  <c r="AV12" i="9"/>
  <c r="AW12" i="9"/>
  <c r="BA6" i="11" s="1"/>
  <c r="AX12" i="9"/>
  <c r="BB6" i="11" s="1"/>
  <c r="AQ13" i="9"/>
  <c r="BI6" i="11" s="1"/>
  <c r="AR13" i="9"/>
  <c r="BJ6" i="11" s="1"/>
  <c r="AS13" i="9"/>
  <c r="BK6" i="11" s="1"/>
  <c r="AT13" i="9"/>
  <c r="BL6" i="11" s="1"/>
  <c r="AU13" i="9"/>
  <c r="BM6" i="11" s="1"/>
  <c r="AV13" i="9"/>
  <c r="BN6" i="11" s="1"/>
  <c r="AW13" i="9"/>
  <c r="BO6" i="11" s="1"/>
  <c r="AX13" i="9"/>
  <c r="AQ14" i="9"/>
  <c r="BW6" i="11" s="1"/>
  <c r="AR14" i="9"/>
  <c r="BX6" i="11" s="1"/>
  <c r="AS14" i="9"/>
  <c r="BY6" i="11" s="1"/>
  <c r="AT14" i="9"/>
  <c r="BZ6" i="11" s="1"/>
  <c r="AU14" i="9"/>
  <c r="CA6" i="11" s="1"/>
  <c r="AV14" i="9"/>
  <c r="CB6" i="11" s="1"/>
  <c r="AW14" i="9"/>
  <c r="CC6" i="11" s="1"/>
  <c r="AX14" i="9"/>
  <c r="AQ16" i="9"/>
  <c r="E14" i="11" s="1"/>
  <c r="AR16" i="9"/>
  <c r="F14" i="11" s="1"/>
  <c r="AS16" i="9"/>
  <c r="AT16" i="9"/>
  <c r="H14" i="11" s="1"/>
  <c r="AU16" i="9"/>
  <c r="I14" i="11" s="1"/>
  <c r="AV16" i="9"/>
  <c r="AW16" i="9"/>
  <c r="K14" i="11" s="1"/>
  <c r="AX16" i="9"/>
  <c r="L14" i="11" s="1"/>
  <c r="AQ17" i="9"/>
  <c r="S14" i="11" s="1"/>
  <c r="AR17" i="9"/>
  <c r="T14" i="11" s="1"/>
  <c r="AS17" i="9"/>
  <c r="U14" i="11" s="1"/>
  <c r="AT17" i="9"/>
  <c r="V14" i="11" s="1"/>
  <c r="AU17" i="9"/>
  <c r="W14" i="11" s="1"/>
  <c r="AV17" i="9"/>
  <c r="X14" i="11" s="1"/>
  <c r="AW17" i="9"/>
  <c r="Y14" i="11" s="1"/>
  <c r="AX17" i="9"/>
  <c r="AQ18" i="9"/>
  <c r="AR18" i="9"/>
  <c r="AH14" i="11" s="1"/>
  <c r="AS18" i="9"/>
  <c r="AI14" i="11" s="1"/>
  <c r="AT18" i="9"/>
  <c r="AU18" i="9"/>
  <c r="AK14" i="11" s="1"/>
  <c r="AV18" i="9"/>
  <c r="AL14" i="11" s="1"/>
  <c r="AW18" i="9"/>
  <c r="AX18" i="9"/>
  <c r="AN14" i="11" s="1"/>
  <c r="AQ19" i="9"/>
  <c r="AU14" i="11" s="1"/>
  <c r="AR19" i="9"/>
  <c r="AS19" i="9"/>
  <c r="AW14" i="11" s="1"/>
  <c r="AT19" i="9"/>
  <c r="AX14" i="11" s="1"/>
  <c r="AU19" i="9"/>
  <c r="AV19" i="9"/>
  <c r="AZ14" i="11" s="1"/>
  <c r="AW19" i="9"/>
  <c r="BA14" i="11" s="1"/>
  <c r="AX19" i="9"/>
  <c r="AQ20" i="9"/>
  <c r="BI14" i="11" s="1"/>
  <c r="AR20" i="9"/>
  <c r="BJ14" i="11" s="1"/>
  <c r="AS20" i="9"/>
  <c r="BK14" i="11" s="1"/>
  <c r="AT20" i="9"/>
  <c r="BL14" i="11" s="1"/>
  <c r="AU20" i="9"/>
  <c r="BM14" i="11" s="1"/>
  <c r="AV20" i="9"/>
  <c r="BN14" i="11" s="1"/>
  <c r="AW20" i="9"/>
  <c r="BO14" i="11" s="1"/>
  <c r="AX20" i="9"/>
  <c r="AQ21" i="9"/>
  <c r="BW14" i="11" s="1"/>
  <c r="AR21" i="9"/>
  <c r="BX14" i="11" s="1"/>
  <c r="AS21" i="9"/>
  <c r="BY14" i="11" s="1"/>
  <c r="AT21" i="9"/>
  <c r="BZ14" i="11" s="1"/>
  <c r="AU21" i="9"/>
  <c r="CA14" i="11" s="1"/>
  <c r="AV21" i="9"/>
  <c r="CB14" i="11" s="1"/>
  <c r="AW21" i="9"/>
  <c r="CC14" i="11" s="1"/>
  <c r="AX21" i="9"/>
  <c r="AQ23" i="9"/>
  <c r="E22" i="11" s="1"/>
  <c r="AR23" i="9"/>
  <c r="AS23" i="9"/>
  <c r="G22" i="11" s="1"/>
  <c r="AT23" i="9"/>
  <c r="H22" i="11" s="1"/>
  <c r="AU23" i="9"/>
  <c r="AV23" i="9"/>
  <c r="J22" i="11" s="1"/>
  <c r="AW23" i="9"/>
  <c r="K22" i="11" s="1"/>
  <c r="AX23" i="9"/>
  <c r="AQ24" i="9"/>
  <c r="AR24" i="9"/>
  <c r="T22" i="11" s="1"/>
  <c r="AS24" i="9"/>
  <c r="U22" i="11" s="1"/>
  <c r="AT24" i="9"/>
  <c r="AU24" i="9"/>
  <c r="W22" i="11" s="1"/>
  <c r="AV24" i="9"/>
  <c r="X22" i="11" s="1"/>
  <c r="AW24" i="9"/>
  <c r="AX24" i="9"/>
  <c r="AQ25" i="9"/>
  <c r="AG22" i="11" s="1"/>
  <c r="AR25" i="9"/>
  <c r="AH22" i="11" s="1"/>
  <c r="AS25" i="9"/>
  <c r="AI22" i="11" s="1"/>
  <c r="AT25" i="9"/>
  <c r="AJ22" i="11" s="1"/>
  <c r="AU25" i="9"/>
  <c r="AK22" i="11" s="1"/>
  <c r="AV25" i="9"/>
  <c r="AL22" i="11" s="1"/>
  <c r="AW25" i="9"/>
  <c r="AM22" i="11" s="1"/>
  <c r="AX25" i="9"/>
  <c r="AN22" i="11" s="1"/>
  <c r="AQ26" i="9"/>
  <c r="AU22" i="11" s="1"/>
  <c r="AR26" i="9"/>
  <c r="AV22" i="11" s="1"/>
  <c r="AS26" i="9"/>
  <c r="AW22" i="11" s="1"/>
  <c r="AT26" i="9"/>
  <c r="AX22" i="11" s="1"/>
  <c r="AU26" i="9"/>
  <c r="AY22" i="11" s="1"/>
  <c r="AV26" i="9"/>
  <c r="AZ22" i="11" s="1"/>
  <c r="AW26" i="9"/>
  <c r="BA22" i="11" s="1"/>
  <c r="AX26" i="9"/>
  <c r="BB22" i="11" s="1"/>
  <c r="AQ27" i="9"/>
  <c r="AR27" i="9"/>
  <c r="BJ22" i="11" s="1"/>
  <c r="AS27" i="9"/>
  <c r="BK22" i="11" s="1"/>
  <c r="AT27" i="9"/>
  <c r="AU27" i="9"/>
  <c r="BM22" i="11" s="1"/>
  <c r="AV27" i="9"/>
  <c r="BN22" i="11" s="1"/>
  <c r="AW27" i="9"/>
  <c r="AX27" i="9"/>
  <c r="AQ28" i="9"/>
  <c r="BW22" i="11" s="1"/>
  <c r="AR28" i="9"/>
  <c r="AS28" i="9"/>
  <c r="BY22" i="11" s="1"/>
  <c r="AT28" i="9"/>
  <c r="BZ22" i="11" s="1"/>
  <c r="AU28" i="9"/>
  <c r="AV28" i="9"/>
  <c r="CB22" i="11" s="1"/>
  <c r="AW28" i="9"/>
  <c r="CC22" i="11" s="1"/>
  <c r="AX28" i="9"/>
  <c r="AQ30" i="9"/>
  <c r="E30" i="11" s="1"/>
  <c r="AR30" i="9"/>
  <c r="F30" i="11" s="1"/>
  <c r="AS30" i="9"/>
  <c r="AT30" i="9"/>
  <c r="H30" i="11" s="1"/>
  <c r="AU30" i="9"/>
  <c r="I30" i="11" s="1"/>
  <c r="AV30" i="9"/>
  <c r="AW30" i="9"/>
  <c r="K30" i="11" s="1"/>
  <c r="AX30" i="9"/>
  <c r="L30" i="11" s="1"/>
  <c r="AQ31" i="9"/>
  <c r="S30" i="11" s="1"/>
  <c r="AR31" i="9"/>
  <c r="T30" i="11" s="1"/>
  <c r="AS31" i="9"/>
  <c r="AT31" i="9"/>
  <c r="V30" i="11" s="1"/>
  <c r="AU31" i="9"/>
  <c r="W30" i="11" s="1"/>
  <c r="AV31" i="9"/>
  <c r="AW31" i="9"/>
  <c r="Y30" i="11" s="1"/>
  <c r="AX31" i="9"/>
  <c r="AQ32" i="9"/>
  <c r="AG30" i="11" s="1"/>
  <c r="AR32" i="9"/>
  <c r="AS32" i="9"/>
  <c r="AI30" i="11" s="1"/>
  <c r="AT32" i="9"/>
  <c r="AJ30" i="11" s="1"/>
  <c r="AU32" i="9"/>
  <c r="AV32" i="9"/>
  <c r="AL30" i="11" s="1"/>
  <c r="AW32" i="9"/>
  <c r="AM30" i="11" s="1"/>
  <c r="AX32" i="9"/>
  <c r="AQ33" i="9"/>
  <c r="AU30" i="11" s="1"/>
  <c r="AR33" i="9"/>
  <c r="AV30" i="11" s="1"/>
  <c r="AS33" i="9"/>
  <c r="AT33" i="9"/>
  <c r="AX30" i="11" s="1"/>
  <c r="AU33" i="9"/>
  <c r="AY30" i="11" s="1"/>
  <c r="AV33" i="9"/>
  <c r="AW33" i="9"/>
  <c r="BA30" i="11" s="1"/>
  <c r="AX33" i="9"/>
  <c r="BB30" i="11" s="1"/>
  <c r="AQ34" i="9"/>
  <c r="BI30" i="11" s="1"/>
  <c r="AR34" i="9"/>
  <c r="BJ30" i="11" s="1"/>
  <c r="AS34" i="9"/>
  <c r="AT34" i="9"/>
  <c r="BL30" i="11" s="1"/>
  <c r="AU34" i="9"/>
  <c r="BM30" i="11" s="1"/>
  <c r="AV34" i="9"/>
  <c r="AW34" i="9"/>
  <c r="BO30" i="11" s="1"/>
  <c r="AX34" i="9"/>
  <c r="AQ35" i="9"/>
  <c r="AR35" i="9"/>
  <c r="BX30" i="11" s="1"/>
  <c r="AS35" i="9"/>
  <c r="BY30" i="11" s="1"/>
  <c r="AT35" i="9"/>
  <c r="AU35" i="9"/>
  <c r="CA30" i="11" s="1"/>
  <c r="AV35" i="9"/>
  <c r="CB30" i="11" s="1"/>
  <c r="AW35" i="9"/>
  <c r="AX35" i="9"/>
  <c r="AP10" i="9"/>
  <c r="R6" i="11" s="1"/>
  <c r="AQ15" i="9" l="1"/>
  <c r="AT29" i="9"/>
  <c r="AX29" i="9"/>
  <c r="AQ36" i="9"/>
  <c r="AU36" i="9"/>
  <c r="AW36" i="9"/>
  <c r="AS36" i="9"/>
  <c r="AR36" i="9"/>
  <c r="AV36" i="9"/>
  <c r="AX36" i="9"/>
  <c r="AV29" i="9"/>
  <c r="AR29" i="9"/>
  <c r="AU29" i="9"/>
  <c r="AQ29" i="9"/>
  <c r="AW22" i="9"/>
  <c r="AS22" i="9"/>
  <c r="AV22" i="9"/>
  <c r="AR22" i="9"/>
  <c r="AT22" i="9"/>
  <c r="AW15" i="9"/>
  <c r="AS15" i="9"/>
  <c r="AR15" i="9"/>
  <c r="AW29" i="9"/>
  <c r="AS29" i="9"/>
  <c r="AU22" i="9"/>
  <c r="AQ22" i="9"/>
  <c r="AX22" i="9"/>
  <c r="AT36" i="9"/>
  <c r="AU15" i="9"/>
  <c r="AT15" i="9"/>
  <c r="AV15" i="9"/>
  <c r="AX15" i="9"/>
  <c r="W15" i="9" l="1"/>
  <c r="AN31" i="9"/>
  <c r="AO31" i="9"/>
  <c r="BT35" i="11" l="1"/>
  <c r="BF35" i="11"/>
  <c r="AR35" i="11"/>
  <c r="AD35" i="11"/>
  <c r="P35" i="11"/>
  <c r="B35" i="11"/>
  <c r="BT27" i="11"/>
  <c r="BF27" i="11"/>
  <c r="AR27" i="11"/>
  <c r="AD27" i="11"/>
  <c r="P27" i="11"/>
  <c r="B27" i="11"/>
  <c r="BT19" i="11"/>
  <c r="BF19" i="11"/>
  <c r="AR19" i="11"/>
  <c r="AD19" i="11"/>
  <c r="P19" i="11"/>
  <c r="B19" i="11"/>
  <c r="BT11" i="11"/>
  <c r="BF11" i="11"/>
  <c r="AR11" i="11"/>
  <c r="AD11" i="11"/>
  <c r="P11" i="11"/>
  <c r="B11" i="11"/>
  <c r="D1" i="12" l="1"/>
  <c r="P1" i="11" l="1"/>
  <c r="AN28" i="9" l="1"/>
  <c r="AO28" i="9"/>
  <c r="AP28" i="9"/>
  <c r="BV22" i="11" s="1"/>
  <c r="AY28" i="9"/>
  <c r="AZ28" i="9"/>
  <c r="BA28" i="9"/>
  <c r="Q5" i="11"/>
  <c r="C5" i="11"/>
  <c r="CG35" i="11" l="1"/>
  <c r="CE35" i="11"/>
  <c r="CA35" i="11"/>
  <c r="BS35" i="11"/>
  <c r="BQ35" i="11"/>
  <c r="BM35" i="11"/>
  <c r="BE35" i="11"/>
  <c r="BC35" i="11"/>
  <c r="AY35" i="11"/>
  <c r="AQ35" i="11"/>
  <c r="AO35" i="11"/>
  <c r="AK35" i="11"/>
  <c r="AC35" i="11"/>
  <c r="AA35" i="11"/>
  <c r="W35" i="11"/>
  <c r="O35" i="11"/>
  <c r="M35" i="11"/>
  <c r="I35" i="11"/>
  <c r="CG27" i="11"/>
  <c r="CE27" i="11"/>
  <c r="CA27" i="11"/>
  <c r="BS27" i="11"/>
  <c r="BQ27" i="11"/>
  <c r="BM27" i="11"/>
  <c r="BE27" i="11"/>
  <c r="BC27" i="11"/>
  <c r="AY27" i="11"/>
  <c r="AQ27" i="11"/>
  <c r="AO27" i="11"/>
  <c r="AK27" i="11"/>
  <c r="AC27" i="11"/>
  <c r="AA27" i="11"/>
  <c r="W27" i="11"/>
  <c r="O27" i="11"/>
  <c r="M27" i="11"/>
  <c r="I27" i="11"/>
  <c r="CG19" i="11"/>
  <c r="CE19" i="11"/>
  <c r="CA19" i="11"/>
  <c r="BS19" i="11"/>
  <c r="BQ19" i="11"/>
  <c r="BM19" i="11"/>
  <c r="BE19" i="11"/>
  <c r="BC19" i="11"/>
  <c r="AY19" i="11"/>
  <c r="AQ19" i="11"/>
  <c r="AO19" i="11"/>
  <c r="AK19" i="11"/>
  <c r="AC19" i="11"/>
  <c r="AA19" i="11"/>
  <c r="W19" i="11"/>
  <c r="O19" i="11"/>
  <c r="M19" i="11"/>
  <c r="I19" i="11"/>
  <c r="CF22" i="11"/>
  <c r="CE22" i="11"/>
  <c r="CD22" i="11"/>
  <c r="BU22" i="11"/>
  <c r="BU29" i="11"/>
  <c r="BG29" i="11"/>
  <c r="AS29" i="11"/>
  <c r="AE29" i="11"/>
  <c r="Q29" i="11"/>
  <c r="C29" i="11"/>
  <c r="BU21" i="11"/>
  <c r="AS21" i="11"/>
  <c r="BG21" i="11"/>
  <c r="AE21" i="11"/>
  <c r="Q21" i="11"/>
  <c r="C21" i="11"/>
  <c r="BU13" i="11"/>
  <c r="BG13" i="11"/>
  <c r="AS13" i="11"/>
  <c r="AE13" i="11"/>
  <c r="Q13" i="11"/>
  <c r="C13" i="11"/>
  <c r="AN13" i="9"/>
  <c r="AO13" i="9"/>
  <c r="BG6" i="11" s="1"/>
  <c r="AP13" i="9"/>
  <c r="AY13" i="9"/>
  <c r="BQ6" i="11" s="1"/>
  <c r="AZ13" i="9"/>
  <c r="BR6" i="11" s="1"/>
  <c r="BA13" i="9"/>
  <c r="BU5" i="11"/>
  <c r="BG5" i="11"/>
  <c r="CG11" i="11"/>
  <c r="CE11" i="11"/>
  <c r="CA11" i="11"/>
  <c r="BS11" i="11"/>
  <c r="BQ11" i="11"/>
  <c r="BM11" i="11"/>
  <c r="AN14" i="9"/>
  <c r="AO14" i="9"/>
  <c r="BU6" i="11" s="1"/>
  <c r="AP14" i="9"/>
  <c r="AY14" i="9"/>
  <c r="CE6" i="11" s="1"/>
  <c r="AZ14" i="9"/>
  <c r="CF6" i="11" s="1"/>
  <c r="BA14" i="9"/>
  <c r="O11" i="11"/>
  <c r="BE11" i="11"/>
  <c r="AQ11" i="11"/>
  <c r="BC11" i="11"/>
  <c r="AZ11" i="11"/>
  <c r="AS5" i="11"/>
  <c r="AO11" i="11"/>
  <c r="AL11" i="11"/>
  <c r="AE5" i="11"/>
  <c r="AC11" i="11"/>
  <c r="AA11" i="11"/>
  <c r="W11" i="11"/>
  <c r="I11" i="11"/>
  <c r="M11" i="11"/>
  <c r="N36" i="9"/>
  <c r="W36" i="9"/>
  <c r="X36" i="9"/>
  <c r="Y36" i="9"/>
  <c r="M36" i="9"/>
  <c r="N29" i="9"/>
  <c r="W29" i="9"/>
  <c r="X29" i="9"/>
  <c r="Y29" i="9"/>
  <c r="M29" i="9"/>
  <c r="N22" i="9"/>
  <c r="W22" i="9"/>
  <c r="X22" i="9"/>
  <c r="Y22" i="9"/>
  <c r="M22" i="9"/>
  <c r="N15" i="9"/>
  <c r="X15" i="9"/>
  <c r="Y15" i="9"/>
  <c r="M15" i="9"/>
  <c r="CD6" i="11" l="1"/>
  <c r="BV6" i="11"/>
  <c r="BP6" i="11"/>
  <c r="BH6" i="11"/>
  <c r="AP16" i="9"/>
  <c r="D14" i="11" s="1"/>
  <c r="AP17" i="9"/>
  <c r="AP18" i="9"/>
  <c r="AF14" i="11" s="1"/>
  <c r="BA35" i="9"/>
  <c r="AZ35" i="9"/>
  <c r="CF30" i="11" s="1"/>
  <c r="AY35" i="9"/>
  <c r="CE30" i="11" s="1"/>
  <c r="AP35" i="9"/>
  <c r="AO35" i="9"/>
  <c r="BU30" i="11" s="1"/>
  <c r="AN35" i="9"/>
  <c r="BA34" i="9"/>
  <c r="AZ34" i="9"/>
  <c r="BR30" i="11" s="1"/>
  <c r="AY34" i="9"/>
  <c r="BQ30" i="11" s="1"/>
  <c r="AP34" i="9"/>
  <c r="AO34" i="9"/>
  <c r="BG30" i="11" s="1"/>
  <c r="AN34" i="9"/>
  <c r="BA33" i="9"/>
  <c r="AZ33" i="9"/>
  <c r="BD30" i="11" s="1"/>
  <c r="AY33" i="9"/>
  <c r="BC30" i="11" s="1"/>
  <c r="AP33" i="9"/>
  <c r="AT30" i="11" s="1"/>
  <c r="AO33" i="9"/>
  <c r="AS30" i="11" s="1"/>
  <c r="AN33" i="9"/>
  <c r="BA32" i="9"/>
  <c r="AZ32" i="9"/>
  <c r="AP30" i="11" s="1"/>
  <c r="AY32" i="9"/>
  <c r="AO30" i="11" s="1"/>
  <c r="AP32" i="9"/>
  <c r="AF30" i="11" s="1"/>
  <c r="AO32" i="9"/>
  <c r="AE30" i="11" s="1"/>
  <c r="AN32" i="9"/>
  <c r="BA31" i="9"/>
  <c r="AZ31" i="9"/>
  <c r="AB30" i="11" s="1"/>
  <c r="AY31" i="9"/>
  <c r="AA30" i="11" s="1"/>
  <c r="AP31" i="9"/>
  <c r="BA30" i="9"/>
  <c r="AZ30" i="9"/>
  <c r="N30" i="11" s="1"/>
  <c r="AY30" i="9"/>
  <c r="M30" i="11" s="1"/>
  <c r="AP30" i="9"/>
  <c r="D30" i="11" s="1"/>
  <c r="AO30" i="9"/>
  <c r="C30" i="11" s="1"/>
  <c r="AN30" i="9"/>
  <c r="BA27" i="9"/>
  <c r="AZ27" i="9"/>
  <c r="BR22" i="11" s="1"/>
  <c r="AY27" i="9"/>
  <c r="BQ22" i="11" s="1"/>
  <c r="AP27" i="9"/>
  <c r="AO27" i="9"/>
  <c r="BG22" i="11" s="1"/>
  <c r="AN27" i="9"/>
  <c r="BA26" i="9"/>
  <c r="AZ26" i="9"/>
  <c r="BD22" i="11" s="1"/>
  <c r="AY26" i="9"/>
  <c r="BC22" i="11" s="1"/>
  <c r="AP26" i="9"/>
  <c r="AT22" i="11" s="1"/>
  <c r="AO26" i="9"/>
  <c r="AS22" i="11" s="1"/>
  <c r="AN26" i="9"/>
  <c r="BA25" i="9"/>
  <c r="AZ25" i="9"/>
  <c r="AP22" i="11" s="1"/>
  <c r="AY25" i="9"/>
  <c r="AO22" i="11" s="1"/>
  <c r="AP25" i="9"/>
  <c r="AF22" i="11" s="1"/>
  <c r="AO25" i="9"/>
  <c r="AE22" i="11" s="1"/>
  <c r="AN25" i="9"/>
  <c r="BA24" i="9"/>
  <c r="AZ24" i="9"/>
  <c r="AB22" i="11" s="1"/>
  <c r="AY24" i="9"/>
  <c r="AA22" i="11" s="1"/>
  <c r="AP24" i="9"/>
  <c r="AO24" i="9"/>
  <c r="Q22" i="11" s="1"/>
  <c r="AN24" i="9"/>
  <c r="BA23" i="9"/>
  <c r="AZ23" i="9"/>
  <c r="AY23" i="9"/>
  <c r="AP23" i="9"/>
  <c r="D22" i="11" s="1"/>
  <c r="AO23" i="9"/>
  <c r="AN23" i="9"/>
  <c r="BA21" i="9"/>
  <c r="AZ21" i="9"/>
  <c r="CF14" i="11" s="1"/>
  <c r="AY21" i="9"/>
  <c r="CE14" i="11" s="1"/>
  <c r="AP21" i="9"/>
  <c r="AO21" i="9"/>
  <c r="BU14" i="11" s="1"/>
  <c r="AN21" i="9"/>
  <c r="BA20" i="9"/>
  <c r="AZ20" i="9"/>
  <c r="BR14" i="11" s="1"/>
  <c r="AY20" i="9"/>
  <c r="BQ14" i="11" s="1"/>
  <c r="AP20" i="9"/>
  <c r="AO20" i="9"/>
  <c r="BG14" i="11" s="1"/>
  <c r="AN20" i="9"/>
  <c r="BA19" i="9"/>
  <c r="AZ19" i="9"/>
  <c r="BD14" i="11" s="1"/>
  <c r="AY19" i="9"/>
  <c r="BC14" i="11" s="1"/>
  <c r="AP19" i="9"/>
  <c r="AT14" i="11" s="1"/>
  <c r="AO19" i="9"/>
  <c r="AS14" i="11" s="1"/>
  <c r="AN19" i="9"/>
  <c r="BA18" i="9"/>
  <c r="AZ18" i="9"/>
  <c r="AP14" i="11" s="1"/>
  <c r="AY18" i="9"/>
  <c r="AO14" i="11" s="1"/>
  <c r="AO18" i="9"/>
  <c r="AE14" i="11" s="1"/>
  <c r="AN18" i="9"/>
  <c r="BA17" i="9"/>
  <c r="AZ17" i="9"/>
  <c r="AB14" i="11" s="1"/>
  <c r="AY17" i="9"/>
  <c r="AA14" i="11" s="1"/>
  <c r="AO17" i="9"/>
  <c r="Q14" i="11" s="1"/>
  <c r="AN17" i="9"/>
  <c r="BA16" i="9"/>
  <c r="AZ16" i="9"/>
  <c r="N14" i="11" s="1"/>
  <c r="AY16" i="9"/>
  <c r="AO16" i="9"/>
  <c r="C14" i="11" s="1"/>
  <c r="AN16" i="9"/>
  <c r="BA12" i="9"/>
  <c r="AZ12" i="9"/>
  <c r="BD6" i="11" s="1"/>
  <c r="AY12" i="9"/>
  <c r="BC6" i="11" s="1"/>
  <c r="AP12" i="9"/>
  <c r="AT6" i="11" s="1"/>
  <c r="AO12" i="9"/>
  <c r="AS6" i="11" s="1"/>
  <c r="AN12" i="9"/>
  <c r="BA11" i="9"/>
  <c r="AZ11" i="9"/>
  <c r="AP6" i="11" s="1"/>
  <c r="AY11" i="9"/>
  <c r="AO6" i="11" s="1"/>
  <c r="AP11" i="9"/>
  <c r="AF6" i="11" s="1"/>
  <c r="AO11" i="9"/>
  <c r="AE6" i="11" s="1"/>
  <c r="AN11" i="9"/>
  <c r="BA10" i="9"/>
  <c r="AZ10" i="9"/>
  <c r="AB6" i="11" s="1"/>
  <c r="AY10" i="9"/>
  <c r="AA6" i="11" s="1"/>
  <c r="AO10" i="9"/>
  <c r="Q6" i="11" s="1"/>
  <c r="AN10" i="9"/>
  <c r="BA9" i="9"/>
  <c r="AZ9" i="9"/>
  <c r="N6" i="11" s="1"/>
  <c r="AY9" i="9"/>
  <c r="M6" i="11" s="1"/>
  <c r="AP9" i="9"/>
  <c r="D6" i="11" s="1"/>
  <c r="AN9" i="9"/>
  <c r="AO9" i="9"/>
  <c r="C6" i="11" s="1"/>
  <c r="H36" i="9"/>
  <c r="H22" i="9"/>
  <c r="H15" i="9"/>
  <c r="Z14" i="11" l="1"/>
  <c r="R14" i="11"/>
  <c r="Z30" i="11"/>
  <c r="R30" i="11"/>
  <c r="BP30" i="11"/>
  <c r="BH30" i="11"/>
  <c r="CD30" i="11"/>
  <c r="BV30" i="11"/>
  <c r="BP14" i="11"/>
  <c r="BH14" i="11"/>
  <c r="CD14" i="11"/>
  <c r="BV14" i="11"/>
  <c r="Z22" i="11"/>
  <c r="R22" i="11"/>
  <c r="BP22" i="11"/>
  <c r="BH22" i="11"/>
  <c r="Z6" i="11"/>
  <c r="AP15" i="9"/>
  <c r="BA36" i="9"/>
  <c r="AY29" i="9"/>
  <c r="M22" i="11"/>
  <c r="AZ29" i="9"/>
  <c r="N22" i="11"/>
  <c r="AO29" i="9"/>
  <c r="C22" i="11"/>
  <c r="BA29" i="9"/>
  <c r="AY22" i="9"/>
  <c r="M14" i="11"/>
  <c r="AZ22" i="9"/>
  <c r="BA22" i="9"/>
  <c r="AP22" i="9"/>
  <c r="AP29" i="9"/>
  <c r="AO36" i="9"/>
  <c r="Q30" i="11"/>
  <c r="AY36" i="9"/>
  <c r="AP36" i="9"/>
  <c r="AZ36" i="9"/>
  <c r="AO22" i="9"/>
  <c r="BA15" i="9"/>
  <c r="AO15" i="9"/>
  <c r="AZ15" i="9"/>
  <c r="AY15" i="9"/>
  <c r="H8" i="9"/>
  <c r="AW8" i="9" s="1"/>
  <c r="AV8" i="9" l="1"/>
  <c r="AQ8" i="9"/>
  <c r="AX8" i="9"/>
  <c r="AR8" i="9"/>
  <c r="AT8" i="9"/>
  <c r="AS8" i="9"/>
  <c r="AU8" i="9"/>
  <c r="AP8" i="9"/>
  <c r="AZ8" i="9"/>
  <c r="BA8" i="9"/>
  <c r="AY8" i="9"/>
  <c r="AO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Abdulsattar Sibai</author>
    <author>Rachad Baroudi</author>
  </authors>
  <commentList>
    <comment ref="G4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This part of the sheet represents the planning side of the performance management cycle</t>
        </r>
      </text>
    </comment>
    <comment ref="M5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Any change to any target during the year will require a new signed copy to be submitted in advance</t>
        </r>
      </text>
    </comment>
    <comment ref="Y5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For</t>
        </r>
        <r>
          <rPr>
            <u/>
            <sz val="11"/>
            <color indexed="81"/>
            <rFont val="Tahoma"/>
            <family val="2"/>
          </rPr>
          <t xml:space="preserve"> 2019</t>
        </r>
        <r>
          <rPr>
            <sz val="11"/>
            <color indexed="81"/>
            <rFont val="Tahoma"/>
            <family val="2"/>
          </rPr>
          <t xml:space="preserve"> Quarter Targets, it should be </t>
        </r>
        <r>
          <rPr>
            <b/>
            <u/>
            <sz val="11"/>
            <color indexed="81"/>
            <rFont val="Tahoma"/>
            <family val="2"/>
          </rPr>
          <t>cumulative</t>
        </r>
        <r>
          <rPr>
            <sz val="11"/>
            <color indexed="81"/>
            <rFont val="Tahoma"/>
            <family val="2"/>
          </rPr>
          <t xml:space="preserve"> or non-cumulative if cumulative not feasible (i.e. customer satisfaction). If Cumulative 2019 last quarter should equal to 2019 annual target.</t>
        </r>
      </text>
    </comment>
    <comment ref="AM5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Only numbers are allowed in all ACTUAL cells (No text, symbols, dash …etc.)</t>
        </r>
      </text>
    </comment>
    <comment ref="AN5" authorId="1" shapeId="0" xr:uid="{00000000-0006-0000-0000-000005000000}">
      <text>
        <r>
          <rPr>
            <b/>
            <u/>
            <sz val="11"/>
            <color indexed="81"/>
            <rFont val="Tahoma"/>
            <family val="2"/>
          </rPr>
          <t>PERFORMANCE STATUS: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Green   &gt;=100%
Yellow  80~99.99%
Red      &lt;=79.99%
White   Not due to report 
Black   Not reported = 0%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BA5" authorId="1" shapeId="0" xr:uid="{00000000-0006-0000-0000-000006000000}">
      <text>
        <r>
          <rPr>
            <b/>
            <sz val="11"/>
            <color indexed="81"/>
            <rFont val="Tahoma"/>
            <family val="2"/>
          </rPr>
          <t xml:space="preserve">Note: 
</t>
        </r>
        <r>
          <rPr>
            <sz val="11"/>
            <color indexed="81"/>
            <rFont val="Tahoma"/>
            <family val="2"/>
          </rPr>
          <t xml:space="preserve">Only for Variance KPIs. 0% = "OK"
</t>
        </r>
      </text>
    </comment>
    <comment ref="C6" authorId="0" shapeId="0" xr:uid="{00000000-0006-0000-0000-000007000000}">
      <text>
        <r>
          <rPr>
            <b/>
            <sz val="12"/>
            <color indexed="81"/>
            <rFont val="Tahoma"/>
            <family val="2"/>
          </rPr>
          <t>NOTE:</t>
        </r>
        <r>
          <rPr>
            <sz val="12"/>
            <color indexed="81"/>
            <rFont val="Tahoma"/>
            <family val="2"/>
          </rPr>
          <t xml:space="preserve">
Insert KPI here preferably starting with "# of", "% of", "Total of", "Average of" …etc.</t>
        </r>
      </text>
    </comment>
    <comment ref="D6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NOTE:</t>
        </r>
        <r>
          <rPr>
            <sz val="12"/>
            <color indexed="81"/>
            <rFont val="Tahoma"/>
            <family val="2"/>
          </rPr>
          <t xml:space="preserve">
Insert KPI Description explaining the intent behind  using this KPI and more details about this KPI</t>
        </r>
      </text>
    </comment>
    <comment ref="E6" authorId="0" shapeId="0" xr:uid="{00000000-0006-0000-0000-000009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This formula needs to be specific how you are calculating the actual results. For % and Average KPIs, please enter 2 numbers.</t>
        </r>
      </text>
    </comment>
    <comment ref="F6" authorId="0" shapeId="0" xr:uid="{00000000-0006-0000-0000-00000A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The owner (person name) of the KPIs is responsible for KPI definition details, target(s), and actual results.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G6" authorId="0" shapeId="0" xr:uid="{00000000-0006-0000-0000-00000B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Select the frequency (time period) for reporting this KPI. It could be Quarterly, Semi-Annual, or Annual.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H6" authorId="0" shapeId="0" xr:uid="{00000000-0006-0000-0000-00000C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 xml:space="preserve">Add the wheight for reporting this KPI. 
All division KPIs combined weights </t>
        </r>
        <r>
          <rPr>
            <b/>
            <sz val="11"/>
            <color indexed="81"/>
            <rFont val="Tahoma"/>
            <family val="2"/>
          </rPr>
          <t xml:space="preserve">should = 100%
</t>
        </r>
      </text>
    </comment>
    <comment ref="I6" authorId="0" shapeId="0" xr:uid="{00000000-0006-0000-0000-00000D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KPI unit reflects the target and actual reported results item. (i.e. passenger, truck, KM, %, dirham ..etc.)</t>
        </r>
      </text>
    </comment>
    <comment ref="J6" authorId="0" shapeId="0" xr:uid="{00000000-0006-0000-0000-00000E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KPI data source is WHERE the actual results will come from (i.e. report name, system name, section name …etc)</t>
        </r>
      </text>
    </comment>
    <comment ref="K6" authorId="0" shapeId="0" xr:uid="{00000000-0006-0000-0000-00000F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Indicate the KPI actual results TREND direction by selecting: 
"Decrease is Better" (D) or 
"Increase is Better (I). 
If left blank, the default is "Increase is Better" (I)</t>
        </r>
      </text>
    </comment>
    <comment ref="H8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BLACK Background = Not equal to 100%</t>
        </r>
      </text>
    </comment>
    <comment ref="A9" authorId="1" shapeId="0" xr:uid="{00000000-0006-0000-0000-000011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16" authorId="1" shapeId="0" xr:uid="{00000000-0006-0000-0000-000012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23" authorId="1" shapeId="0" xr:uid="{00000000-0006-0000-0000-000013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30" authorId="1" shapeId="0" xr:uid="{00000000-0006-0000-0000-000014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Rachad Baroudi</author>
  </authors>
  <commentList>
    <comment ref="A7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12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17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22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27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32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37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42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47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5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57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  <comment ref="A62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 xml:space="preserve">Note:
</t>
        </r>
        <r>
          <rPr>
            <sz val="11"/>
            <color indexed="81"/>
            <rFont val="Tahoma"/>
            <family val="2"/>
          </rPr>
          <t>Please HIDE unused rows (do not delete)</t>
        </r>
      </text>
    </comment>
  </commentList>
</comments>
</file>

<file path=xl/sharedStrings.xml><?xml version="1.0" encoding="utf-8"?>
<sst xmlns="http://schemas.openxmlformats.org/spreadsheetml/2006/main" count="331" uniqueCount="98">
  <si>
    <t xml:space="preserve">PERSPECTIVE </t>
  </si>
  <si>
    <t>Green</t>
  </si>
  <si>
    <t>Red</t>
  </si>
  <si>
    <t>SCORECARD</t>
  </si>
  <si>
    <t>OWNER</t>
  </si>
  <si>
    <t>ACTUAL</t>
  </si>
  <si>
    <t>SCORE</t>
  </si>
  <si>
    <t>TARGET</t>
  </si>
  <si>
    <t>PERFORMANCE REPORT</t>
  </si>
  <si>
    <t>KPI DEFINITION</t>
  </si>
  <si>
    <t>INTERNAL PROCESSES</t>
  </si>
  <si>
    <t>CACULATION 
METHOD</t>
  </si>
  <si>
    <t>DATA 
SOURCE</t>
  </si>
  <si>
    <t>Date</t>
  </si>
  <si>
    <t>FREQ.</t>
  </si>
  <si>
    <t xml:space="preserve"> Not due to report</t>
  </si>
  <si>
    <t>UNIT</t>
  </si>
  <si>
    <t>CUSTOMER</t>
  </si>
  <si>
    <t>FINANCIAL</t>
  </si>
  <si>
    <t>CORPORATE
 OBJECTIVE</t>
  </si>
  <si>
    <t>LEARNING &amp; DEVELOPMENT</t>
  </si>
  <si>
    <t>Yellow</t>
  </si>
  <si>
    <t>KPI DESCRIPTION</t>
  </si>
  <si>
    <t xml:space="preserve"> Below 80% </t>
  </si>
  <si>
    <t xml:space="preserve">80 ~ 99.9% </t>
  </si>
  <si>
    <t>KPI NAME</t>
  </si>
  <si>
    <t xml:space="preserve"> &gt;= 100%</t>
  </si>
  <si>
    <t>WEIGHT</t>
  </si>
  <si>
    <t>INC/DEC BETTER</t>
  </si>
  <si>
    <t xml:space="preserve"> Not reported ( = 0%)</t>
  </si>
  <si>
    <t>2)  6 KPIs max are allowed for each perspective</t>
  </si>
  <si>
    <t>1)  Please do not change the layout of this sheet</t>
  </si>
  <si>
    <t>3) Read instructions in comments boxes in columns headers first</t>
  </si>
  <si>
    <t xml:space="preserve">Notes: </t>
  </si>
  <si>
    <t>1 KPI Graph</t>
  </si>
  <si>
    <t>2 KPI Graph</t>
  </si>
  <si>
    <t>3 KPI Graph</t>
  </si>
  <si>
    <t>4 KPI Graph</t>
  </si>
  <si>
    <t>5 KPI Graph</t>
  </si>
  <si>
    <t>6 KPI Graph</t>
  </si>
  <si>
    <t>Note:</t>
  </si>
  <si>
    <t xml:space="preserve">Note: </t>
  </si>
  <si>
    <t>Actual</t>
  </si>
  <si>
    <t>Target</t>
  </si>
  <si>
    <t>PLANNED ACTIVITIES</t>
  </si>
  <si>
    <t xml:space="preserve"> </t>
  </si>
  <si>
    <t>FUTURE OUTLOOK</t>
  </si>
  <si>
    <t>CHALLENGES &amp; RISKS</t>
  </si>
  <si>
    <t>REFLECTIONS</t>
  </si>
  <si>
    <t>REQUIRED DECISIONS &amp; SUPPORT</t>
  </si>
  <si>
    <t>OUTSTANDING ITEMS</t>
  </si>
  <si>
    <t>KEY CHALLENGES &amp; RISKS</t>
  </si>
  <si>
    <t>OPEX budget performance</t>
  </si>
  <si>
    <t>Quarterly</t>
  </si>
  <si>
    <t>%</t>
  </si>
  <si>
    <t>Finance</t>
  </si>
  <si>
    <t>D</t>
  </si>
  <si>
    <t>Controlling the operational cost of the organization is crucial to achieve the best possible financial result and to limit accumulated losses.</t>
  </si>
  <si>
    <t>Optimize capital and operating expenditure</t>
  </si>
  <si>
    <t>Timely closure of audit observations</t>
  </si>
  <si>
    <t>Internal Audit</t>
  </si>
  <si>
    <t>I</t>
  </si>
  <si>
    <t>Build effective governance organization and business processes</t>
  </si>
  <si>
    <t>Employee satisfaction is an important measure to ensure efficiency and effectiveness in the organization.</t>
  </si>
  <si>
    <t>Average results of employee satisfaction surveys</t>
  </si>
  <si>
    <t>Yearly</t>
  </si>
  <si>
    <t>Human Resources</t>
  </si>
  <si>
    <t>Build a performance driven culture</t>
  </si>
  <si>
    <t>Average employee satisfaction rating</t>
  </si>
  <si>
    <t>KEY ACHIEVEMENTS</t>
  </si>
  <si>
    <t>Actual OPEX / OPEX budget * 100</t>
  </si>
  <si>
    <t>Director Name Here</t>
  </si>
  <si>
    <t>Audit observations &amp; non-conformities closed on time / Total audit observ. &amp; non-conformities * 100</t>
  </si>
  <si>
    <t>Complying with audit observations is important for ER's success and should be handled by each unit individually</t>
  </si>
  <si>
    <t xml:space="preserve">Add Division Name Here  </t>
  </si>
  <si>
    <t>L2</t>
  </si>
  <si>
    <t>Rachad</t>
  </si>
  <si>
    <t>Develop network within time and specs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</si>
  <si>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</si>
  <si>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</si>
  <si>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</si>
  <si>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</si>
  <si>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</si>
  <si>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</si>
  <si>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</si>
  <si>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</si>
  <si>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</si>
  <si>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</si>
  <si>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</si>
  <si>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</si>
  <si>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MONTHLY ANALYSIS</t>
  </si>
  <si>
    <t>CEO - Name here</t>
  </si>
  <si>
    <r>
      <t>4) Email file to abc</t>
    </r>
    <r>
      <rPr>
        <sz val="11"/>
        <color rgb="FF0070C0"/>
        <rFont val="Arial"/>
        <family val="2"/>
      </rPr>
      <t>@abc.com</t>
    </r>
    <r>
      <rPr>
        <sz val="11"/>
        <color theme="1"/>
        <rFont val="Arial"/>
        <family val="2"/>
      </rPr>
      <t xml:space="preserve"> (Ext 1234) by 10 days after quarter ends</t>
    </r>
  </si>
  <si>
    <r>
      <rPr>
        <b/>
        <sz val="36"/>
        <color rgb="FF7030A0"/>
        <rFont val="Arial"/>
        <family val="2"/>
      </rPr>
      <t>2022</t>
    </r>
    <r>
      <rPr>
        <b/>
        <sz val="36"/>
        <color indexed="8"/>
        <rFont val="Arial"/>
        <family val="2"/>
      </rPr>
      <t xml:space="preserve"> MONTHLY PERFORMANCE ANALYSIS</t>
    </r>
  </si>
  <si>
    <r>
      <rPr>
        <b/>
        <sz val="36"/>
        <color rgb="FF7030A0"/>
        <rFont val="Arial"/>
        <family val="2"/>
      </rPr>
      <t>2022</t>
    </r>
    <r>
      <rPr>
        <b/>
        <sz val="36"/>
        <color indexed="8"/>
        <rFont val="Arial"/>
        <family val="2"/>
      </rPr>
      <t xml:space="preserve"> MONTHLY PERFORMANCE REPORT IN GRAPHS</t>
    </r>
  </si>
  <si>
    <r>
      <rPr>
        <b/>
        <sz val="36"/>
        <color rgb="FF7030A0"/>
        <rFont val="Arial"/>
        <family val="2"/>
      </rPr>
      <t>2022</t>
    </r>
    <r>
      <rPr>
        <b/>
        <sz val="36"/>
        <color indexed="8"/>
        <rFont val="Arial"/>
        <family val="2"/>
      </rPr>
      <t xml:space="preserve"> SCORECARD &amp; PERFORMANCE REPORT</t>
    </r>
  </si>
  <si>
    <t>IMPORTANT: Recommended to Protect the sheet with a password (Menu&gt;Review&gt;Protect Sheet)</t>
  </si>
  <si>
    <t>Develop customer base in core and ancillary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</si>
</sst>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b/>
      <sz val="32"/>
      <color indexed="8"/>
      <name val="Arial"/>
      <family val="2"/>
    </font>
    <font>
      <b/>
      <u/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9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1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36"/>
      <color indexed="8"/>
      <name val="Arial"/>
      <family val="2"/>
    </font>
    <font>
      <b/>
      <sz val="28"/>
      <color theme="0" tint="-0.249977111117893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5" tint="-0.499984740745262"/>
      <name val="Arial"/>
      <family val="2"/>
    </font>
    <font>
      <b/>
      <sz val="12"/>
      <color rgb="FF7030A0"/>
      <name val="Arial"/>
      <family val="2"/>
    </font>
    <font>
      <b/>
      <sz val="12"/>
      <color theme="6" tint="-0.499984740745262"/>
      <name val="Arial"/>
      <family val="2"/>
    </font>
    <font>
      <b/>
      <sz val="16"/>
      <color theme="0" tint="-0.34998626667073579"/>
      <name val="Arial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rgb="FF0070C0"/>
      <name val="Arial"/>
      <family val="2"/>
    </font>
    <font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1"/>
      <color theme="0" tint="-0.499984740745262"/>
      <name val="Arial"/>
      <family val="2"/>
    </font>
    <font>
      <b/>
      <sz val="20"/>
      <color theme="0" tint="-0.3499862666707357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36"/>
      <color rgb="FF7030A0"/>
      <name val="Arial"/>
      <family val="2"/>
    </font>
    <font>
      <sz val="14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15395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DAF2D2"/>
        <bgColor indexed="64"/>
      </patternFill>
    </fill>
    <fill>
      <patternFill patternType="solid">
        <fgColor rgb="FFFFC7CD"/>
        <bgColor indexed="64"/>
      </patternFill>
    </fill>
    <fill>
      <patternFill patternType="solid">
        <fgColor rgb="FFCBCCE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medium">
        <color indexed="9"/>
      </top>
      <bottom style="thin">
        <color indexed="64"/>
      </bottom>
      <diagonal/>
    </border>
    <border>
      <left/>
      <right/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/>
      <right style="thin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9"/>
      </bottom>
      <diagonal/>
    </border>
    <border>
      <left style="thin">
        <color indexed="64"/>
      </left>
      <right style="medium">
        <color theme="0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rgb="FFC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5" fillId="0" borderId="0" xfId="0" applyFont="1" applyAlignment="1" applyProtection="1"/>
    <xf numFmtId="0" fontId="5" fillId="8" borderId="12" xfId="0" applyFont="1" applyFill="1" applyBorder="1" applyAlignment="1" applyProtection="1">
      <alignment horizontal="centerContinuous" vertical="center"/>
    </xf>
    <xf numFmtId="0" fontId="5" fillId="8" borderId="13" xfId="0" applyFont="1" applyFill="1" applyBorder="1" applyAlignment="1" applyProtection="1">
      <alignment horizontal="centerContinuous" vertical="center"/>
    </xf>
    <xf numFmtId="0" fontId="20" fillId="0" borderId="7" xfId="0" applyFont="1" applyBorder="1" applyAlignment="1" applyProtection="1">
      <alignment vertical="center"/>
    </xf>
    <xf numFmtId="0" fontId="18" fillId="8" borderId="11" xfId="0" applyFont="1" applyFill="1" applyBorder="1" applyAlignment="1" applyProtection="1">
      <alignment horizontal="centerContinuous" vertical="center"/>
    </xf>
    <xf numFmtId="0" fontId="5" fillId="8" borderId="11" xfId="0" applyFont="1" applyFill="1" applyBorder="1" applyAlignment="1" applyProtection="1">
      <alignment horizontal="centerContinuous" vertical="center"/>
    </xf>
    <xf numFmtId="0" fontId="19" fillId="8" borderId="12" xfId="0" applyFont="1" applyFill="1" applyBorder="1" applyAlignment="1" applyProtection="1">
      <alignment horizontal="centerContinuous" vertical="center"/>
    </xf>
    <xf numFmtId="0" fontId="16" fillId="12" borderId="14" xfId="0" applyFont="1" applyFill="1" applyBorder="1" applyAlignment="1" applyProtection="1">
      <alignment horizontal="centerContinuous" vertical="center" wrapText="1"/>
    </xf>
    <xf numFmtId="0" fontId="11" fillId="12" borderId="7" xfId="0" applyFont="1" applyFill="1" applyBorder="1" applyAlignment="1" applyProtection="1">
      <alignment horizontal="centerContinuous" vertical="center" wrapText="1"/>
    </xf>
    <xf numFmtId="0" fontId="17" fillId="13" borderId="15" xfId="0" applyFont="1" applyFill="1" applyBorder="1" applyAlignment="1" applyProtection="1">
      <alignment horizontal="centerContinuous" vertical="center"/>
    </xf>
    <xf numFmtId="0" fontId="17" fillId="13" borderId="16" xfId="0" applyFont="1" applyFill="1" applyBorder="1" applyAlignment="1" applyProtection="1">
      <alignment horizontal="centerContinuous" vertical="center"/>
    </xf>
    <xf numFmtId="0" fontId="6" fillId="0" borderId="0" xfId="0" applyFont="1" applyAlignment="1" applyProtection="1"/>
    <xf numFmtId="0" fontId="19" fillId="8" borderId="31" xfId="0" applyFont="1" applyFill="1" applyBorder="1" applyAlignment="1" applyProtection="1">
      <alignment horizontal="centerContinuous" vertical="center"/>
    </xf>
    <xf numFmtId="0" fontId="38" fillId="6" borderId="10" xfId="0" applyFont="1" applyFill="1" applyBorder="1" applyAlignment="1" applyProtection="1">
      <alignment horizontal="center" vertical="center" wrapText="1"/>
    </xf>
    <xf numFmtId="0" fontId="38" fillId="6" borderId="8" xfId="0" applyFont="1" applyFill="1" applyBorder="1" applyAlignment="1" applyProtection="1">
      <alignment horizontal="center" vertical="center" wrapText="1"/>
    </xf>
    <xf numFmtId="0" fontId="39" fillId="7" borderId="8" xfId="0" applyFont="1" applyFill="1" applyBorder="1" applyAlignment="1" applyProtection="1">
      <alignment horizontal="center" vertical="center"/>
    </xf>
    <xf numFmtId="9" fontId="35" fillId="18" borderId="3" xfId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16" fillId="8" borderId="0" xfId="0" applyFont="1" applyFill="1" applyBorder="1" applyAlignment="1" applyProtection="1">
      <alignment horizontal="center" vertical="center" textRotation="90" wrapText="1"/>
    </xf>
    <xf numFmtId="0" fontId="16" fillId="8" borderId="7" xfId="0" applyFont="1" applyFill="1" applyBorder="1" applyAlignment="1" applyProtection="1">
      <alignment horizontal="center" vertical="center" textRotation="90" wrapText="1"/>
    </xf>
    <xf numFmtId="0" fontId="44" fillId="5" borderId="1" xfId="0" applyFont="1" applyFill="1" applyBorder="1" applyAlignment="1" applyProtection="1">
      <alignment horizontal="center" vertical="center" wrapText="1"/>
    </xf>
    <xf numFmtId="0" fontId="16" fillId="8" borderId="32" xfId="0" applyFont="1" applyFill="1" applyBorder="1" applyAlignment="1" applyProtection="1">
      <alignment horizontal="center" vertical="center" textRotation="90" wrapText="1"/>
    </xf>
    <xf numFmtId="0" fontId="43" fillId="10" borderId="5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/>
    <xf numFmtId="0" fontId="28" fillId="10" borderId="3" xfId="0" applyFont="1" applyFill="1" applyBorder="1" applyAlignment="1" applyProtection="1">
      <alignment horizontal="center" vertical="center"/>
    </xf>
    <xf numFmtId="9" fontId="28" fillId="1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41" fillId="0" borderId="0" xfId="0" applyFont="1" applyAlignment="1" applyProtection="1">
      <alignment horizontal="right"/>
    </xf>
    <xf numFmtId="0" fontId="5" fillId="15" borderId="9" xfId="0" applyFont="1" applyFill="1" applyBorder="1" applyAlignment="1" applyProtection="1">
      <alignment horizontal="center" vertical="center" wrapText="1"/>
    </xf>
    <xf numFmtId="0" fontId="5" fillId="16" borderId="9" xfId="0" applyFont="1" applyFill="1" applyBorder="1" applyAlignment="1" applyProtection="1">
      <alignment horizontal="center" vertical="center" wrapText="1"/>
    </xf>
    <xf numFmtId="0" fontId="5" fillId="17" borderId="9" xfId="0" applyFont="1" applyFill="1" applyBorder="1" applyAlignment="1" applyProtection="1">
      <alignment horizontal="center" vertical="center" wrapText="1"/>
    </xf>
    <xf numFmtId="0" fontId="7" fillId="18" borderId="9" xfId="0" applyFont="1" applyFill="1" applyBorder="1" applyAlignment="1" applyProtection="1">
      <alignment horizontal="center" vertical="center" wrapText="1"/>
    </xf>
    <xf numFmtId="0" fontId="3" fillId="18" borderId="3" xfId="0" applyFont="1" applyFill="1" applyBorder="1" applyAlignment="1" applyProtection="1">
      <alignment wrapText="1"/>
    </xf>
    <xf numFmtId="0" fontId="35" fillId="18" borderId="3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vertical="center"/>
    </xf>
    <xf numFmtId="0" fontId="30" fillId="0" borderId="0" xfId="0" applyFont="1" applyProtection="1"/>
    <xf numFmtId="9" fontId="34" fillId="3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9" fontId="34" fillId="14" borderId="0" xfId="0" applyNumberFormat="1" applyFont="1" applyFill="1" applyBorder="1" applyAlignment="1" applyProtection="1">
      <alignment horizontal="center" vertical="center"/>
    </xf>
    <xf numFmtId="9" fontId="24" fillId="4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vertical="center"/>
    </xf>
    <xf numFmtId="0" fontId="28" fillId="1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6" fillId="11" borderId="0" xfId="0" applyFont="1" applyFill="1" applyAlignment="1" applyProtection="1">
      <alignment horizontal="center" vertical="center"/>
    </xf>
    <xf numFmtId="0" fontId="8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15" fillId="2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9" fontId="1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1" fillId="0" borderId="0" xfId="0" applyFont="1" applyAlignment="1" applyProtection="1">
      <alignment vertical="center"/>
    </xf>
    <xf numFmtId="0" fontId="34" fillId="0" borderId="39" xfId="0" applyNumberFormat="1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/>
    </xf>
    <xf numFmtId="0" fontId="34" fillId="0" borderId="33" xfId="0" applyNumberFormat="1" applyFont="1" applyFill="1" applyBorder="1" applyAlignment="1" applyProtection="1">
      <alignment horizontal="center" vertical="center" wrapText="1"/>
    </xf>
    <xf numFmtId="0" fontId="34" fillId="0" borderId="24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horizontal="center" wrapText="1"/>
    </xf>
    <xf numFmtId="0" fontId="34" fillId="0" borderId="10" xfId="0" applyNumberFormat="1" applyFont="1" applyFill="1" applyBorder="1" applyAlignment="1" applyProtection="1">
      <alignment horizontal="left" vertical="top" wrapText="1"/>
    </xf>
    <xf numFmtId="0" fontId="5" fillId="10" borderId="19" xfId="0" applyFont="1" applyFill="1" applyBorder="1" applyAlignment="1" applyProtection="1">
      <alignment horizontal="center" vertical="center"/>
    </xf>
    <xf numFmtId="0" fontId="5" fillId="10" borderId="20" xfId="0" applyFont="1" applyFill="1" applyBorder="1" applyAlignment="1" applyProtection="1">
      <alignment horizontal="center"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20" borderId="9" xfId="0" applyFont="1" applyFill="1" applyBorder="1" applyAlignment="1" applyProtection="1">
      <alignment horizontal="center" vertical="center" wrapText="1"/>
    </xf>
    <xf numFmtId="0" fontId="5" fillId="20" borderId="7" xfId="0" applyFont="1" applyFill="1" applyBorder="1" applyAlignment="1" applyProtection="1">
      <alignment horizontal="center" vertical="center" wrapText="1"/>
    </xf>
    <xf numFmtId="0" fontId="7" fillId="20" borderId="9" xfId="0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vertical="center" wrapText="1"/>
    </xf>
    <xf numFmtId="0" fontId="46" fillId="0" borderId="21" xfId="0" applyNumberFormat="1" applyFont="1" applyFill="1" applyBorder="1" applyAlignment="1" applyProtection="1">
      <alignment vertical="center" wrapText="1"/>
    </xf>
    <xf numFmtId="0" fontId="11" fillId="17" borderId="9" xfId="0" applyFont="1" applyFill="1" applyBorder="1" applyAlignment="1" applyProtection="1">
      <alignment horizontal="center" vertical="center" wrapText="1"/>
    </xf>
    <xf numFmtId="0" fontId="11" fillId="18" borderId="9" xfId="0" applyFont="1" applyFill="1" applyBorder="1" applyAlignment="1" applyProtection="1">
      <alignment horizontal="center" vertical="center" wrapText="1"/>
    </xf>
    <xf numFmtId="0" fontId="11" fillId="15" borderId="9" xfId="0" applyFont="1" applyFill="1" applyBorder="1" applyAlignment="1" applyProtection="1">
      <alignment horizontal="center" vertical="center" wrapText="1"/>
    </xf>
    <xf numFmtId="0" fontId="11" fillId="16" borderId="9" xfId="0" applyFont="1" applyFill="1" applyBorder="1" applyAlignment="1" applyProtection="1">
      <alignment horizontal="center" vertical="center" wrapText="1"/>
    </xf>
    <xf numFmtId="0" fontId="46" fillId="0" borderId="33" xfId="0" applyNumberFormat="1" applyFont="1" applyFill="1" applyBorder="1" applyAlignment="1" applyProtection="1">
      <alignment horizontal="center" vertical="center" wrapText="1"/>
    </xf>
    <xf numFmtId="9" fontId="46" fillId="9" borderId="0" xfId="0" applyNumberFormat="1" applyFont="1" applyFill="1" applyBorder="1" applyAlignment="1" applyProtection="1">
      <alignment horizontal="center" vertical="center"/>
    </xf>
    <xf numFmtId="0" fontId="46" fillId="0" borderId="24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Protection="1"/>
    <xf numFmtId="9" fontId="47" fillId="19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  <xf numFmtId="9" fontId="48" fillId="10" borderId="42" xfId="0" applyNumberFormat="1" applyFont="1" applyFill="1" applyBorder="1" applyAlignment="1" applyProtection="1">
      <alignment horizontal="center" vertical="center"/>
    </xf>
    <xf numFmtId="0" fontId="49" fillId="0" borderId="0" xfId="0" applyFont="1" applyAlignment="1" applyProtection="1">
      <alignment horizontal="right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/>
    </xf>
    <xf numFmtId="0" fontId="34" fillId="0" borderId="7" xfId="0" applyNumberFormat="1" applyFont="1" applyFill="1" applyBorder="1" applyAlignment="1" applyProtection="1">
      <alignment horizontal="center" vertical="top" wrapText="1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" xfId="1" applyNumberFormat="1" applyFont="1" applyFill="1" applyBorder="1" applyAlignment="1" applyProtection="1">
      <alignment horizontal="center" vertical="center" wrapText="1"/>
      <protection locked="0"/>
    </xf>
    <xf numFmtId="9" fontId="3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0" fillId="0" borderId="0" xfId="0" applyFont="1" applyAlignment="1" applyProtection="1">
      <alignment horizontal="centerContinuous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5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6" xfId="1" applyNumberFormat="1" applyFont="1" applyFill="1" applyBorder="1" applyAlignment="1" applyProtection="1">
      <alignment horizontal="center" vertical="center" wrapText="1"/>
      <protection locked="0"/>
    </xf>
    <xf numFmtId="9" fontId="50" fillId="9" borderId="23" xfId="0" applyNumberFormat="1" applyFont="1" applyFill="1" applyBorder="1" applyAlignment="1" applyProtection="1">
      <alignment horizontal="center" vertical="center"/>
    </xf>
    <xf numFmtId="9" fontId="50" fillId="9" borderId="2" xfId="0" applyNumberFormat="1" applyFont="1" applyFill="1" applyBorder="1" applyAlignment="1" applyProtection="1">
      <alignment horizontal="center" vertical="center"/>
    </xf>
    <xf numFmtId="9" fontId="50" fillId="9" borderId="4" xfId="0" applyNumberFormat="1" applyFont="1" applyFill="1" applyBorder="1" applyAlignment="1" applyProtection="1">
      <alignment horizontal="center" vertical="center"/>
    </xf>
    <xf numFmtId="9" fontId="8" fillId="18" borderId="3" xfId="1" applyFont="1" applyFill="1" applyBorder="1" applyAlignment="1" applyProtection="1">
      <alignment horizontal="center" vertical="center" wrapText="1"/>
    </xf>
    <xf numFmtId="9" fontId="50" fillId="18" borderId="3" xfId="1" applyFont="1" applyFill="1" applyBorder="1" applyAlignment="1" applyProtection="1">
      <alignment horizontal="center" vertical="center" wrapText="1"/>
    </xf>
    <xf numFmtId="0" fontId="50" fillId="18" borderId="3" xfId="0" applyFont="1" applyFill="1" applyBorder="1" applyAlignment="1" applyProtection="1">
      <alignment horizontal="center" vertical="center" wrapText="1"/>
    </xf>
    <xf numFmtId="9" fontId="50" fillId="18" borderId="4" xfId="1" applyFont="1" applyFill="1" applyBorder="1" applyAlignment="1" applyProtection="1">
      <alignment horizontal="center" vertical="center" wrapText="1"/>
    </xf>
    <xf numFmtId="9" fontId="50" fillId="17" borderId="3" xfId="1" applyFont="1" applyFill="1" applyBorder="1" applyAlignment="1" applyProtection="1">
      <alignment horizontal="center" vertical="center" wrapText="1"/>
    </xf>
    <xf numFmtId="9" fontId="50" fillId="17" borderId="4" xfId="1" applyFont="1" applyFill="1" applyBorder="1" applyAlignment="1" applyProtection="1">
      <alignment horizontal="center" vertical="center" wrapText="1"/>
    </xf>
    <xf numFmtId="9" fontId="50" fillId="16" borderId="3" xfId="1" applyFont="1" applyFill="1" applyBorder="1" applyAlignment="1" applyProtection="1">
      <alignment horizontal="center" vertical="center" wrapText="1"/>
    </xf>
    <xf numFmtId="9" fontId="50" fillId="16" borderId="4" xfId="1" applyFont="1" applyFill="1" applyBorder="1" applyAlignment="1" applyProtection="1">
      <alignment horizontal="center" vertical="center" wrapText="1"/>
    </xf>
    <xf numFmtId="9" fontId="50" fillId="15" borderId="3" xfId="1" applyFont="1" applyFill="1" applyBorder="1" applyAlignment="1" applyProtection="1">
      <alignment horizontal="center" vertical="center" wrapText="1"/>
    </xf>
    <xf numFmtId="9" fontId="50" fillId="15" borderId="4" xfId="1" applyFont="1" applyFill="1" applyBorder="1" applyAlignment="1" applyProtection="1">
      <alignment horizontal="center" vertical="center" wrapText="1"/>
    </xf>
    <xf numFmtId="0" fontId="51" fillId="10" borderId="3" xfId="0" applyFont="1" applyFill="1" applyBorder="1" applyAlignment="1" applyProtection="1">
      <alignment horizontal="center" vertical="center"/>
    </xf>
    <xf numFmtId="9" fontId="51" fillId="10" borderId="3" xfId="1" applyFont="1" applyFill="1" applyBorder="1" applyAlignment="1" applyProtection="1">
      <alignment horizontal="center" vertical="center"/>
    </xf>
    <xf numFmtId="9" fontId="51" fillId="10" borderId="4" xfId="1" applyFont="1" applyFill="1" applyBorder="1" applyAlignment="1" applyProtection="1">
      <alignment horizontal="center" vertical="center"/>
    </xf>
    <xf numFmtId="0" fontId="36" fillId="10" borderId="0" xfId="0" applyFont="1" applyFill="1" applyAlignment="1" applyProtection="1">
      <alignment horizontal="center" vertical="center"/>
    </xf>
    <xf numFmtId="9" fontId="24" fillId="10" borderId="0" xfId="0" applyNumberFormat="1" applyFont="1" applyFill="1" applyBorder="1" applyAlignment="1" applyProtection="1">
      <alignment horizontal="center" vertical="center"/>
    </xf>
    <xf numFmtId="0" fontId="3" fillId="10" borderId="0" xfId="0" applyFont="1" applyFill="1" applyProtection="1"/>
    <xf numFmtId="0" fontId="50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9" fontId="50" fillId="0" borderId="19" xfId="1" applyFont="1" applyFill="1" applyBorder="1" applyAlignment="1" applyProtection="1">
      <alignment horizontal="left" vertical="center" wrapText="1" indent="1"/>
      <protection locked="0"/>
    </xf>
    <xf numFmtId="0" fontId="50" fillId="0" borderId="40" xfId="0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9" fontId="50" fillId="0" borderId="40" xfId="1" applyFont="1" applyFill="1" applyBorder="1" applyAlignment="1" applyProtection="1">
      <alignment horizontal="left" vertical="center" wrapText="1" indent="1"/>
      <protection locked="0"/>
    </xf>
    <xf numFmtId="0" fontId="50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9" fontId="50" fillId="0" borderId="8" xfId="1" applyFont="1" applyFill="1" applyBorder="1" applyAlignment="1" applyProtection="1">
      <alignment horizontal="left" vertical="center" wrapText="1" indent="1"/>
      <protection locked="0"/>
    </xf>
    <xf numFmtId="0" fontId="51" fillId="20" borderId="3" xfId="0" applyNumberFormat="1" applyFont="1" applyFill="1" applyBorder="1" applyAlignment="1" applyProtection="1">
      <alignment horizontal="left" wrapText="1" indent="1"/>
    </xf>
    <xf numFmtId="0" fontId="8" fillId="20" borderId="3" xfId="0" applyNumberFormat="1" applyFont="1" applyFill="1" applyBorder="1" applyAlignment="1" applyProtection="1">
      <alignment horizontal="left" vertical="center" wrapText="1" indent="1"/>
    </xf>
    <xf numFmtId="9" fontId="8" fillId="20" borderId="4" xfId="1" applyFont="1" applyFill="1" applyBorder="1" applyAlignment="1" applyProtection="1">
      <alignment horizontal="left" vertical="center" wrapText="1" indent="1"/>
    </xf>
    <xf numFmtId="0" fontId="30" fillId="15" borderId="3" xfId="0" applyNumberFormat="1" applyFont="1" applyFill="1" applyBorder="1" applyAlignment="1" applyProtection="1">
      <alignment wrapText="1"/>
      <protection locked="0"/>
    </xf>
    <xf numFmtId="0" fontId="30" fillId="15" borderId="3" xfId="0" applyNumberFormat="1" applyFont="1" applyFill="1" applyBorder="1" applyAlignment="1" applyProtection="1">
      <alignment horizontal="center" wrapText="1"/>
      <protection locked="0"/>
    </xf>
    <xf numFmtId="0" fontId="11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15" borderId="3" xfId="0" applyNumberFormat="1" applyFont="1" applyFill="1" applyBorder="1" applyAlignment="1" applyProtection="1">
      <alignment horizontal="center" vertical="center" wrapText="1"/>
      <protection locked="0"/>
    </xf>
    <xf numFmtId="9" fontId="35" fillId="15" borderId="3" xfId="1" applyFont="1" applyFill="1" applyBorder="1" applyAlignment="1" applyProtection="1">
      <alignment horizontal="center" vertical="center" wrapText="1"/>
      <protection locked="0"/>
    </xf>
    <xf numFmtId="0" fontId="3" fillId="15" borderId="3" xfId="0" applyNumberFormat="1" applyFont="1" applyFill="1" applyBorder="1" applyAlignment="1" applyProtection="1">
      <alignment wrapText="1"/>
      <protection locked="0"/>
    </xf>
    <xf numFmtId="9" fontId="50" fillId="15" borderId="3" xfId="1" applyFont="1" applyFill="1" applyBorder="1" applyAlignment="1" applyProtection="1">
      <alignment horizontal="center" vertical="center" wrapText="1"/>
      <protection locked="0"/>
    </xf>
    <xf numFmtId="0" fontId="50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6" borderId="3" xfId="0" applyNumberFormat="1" applyFont="1" applyFill="1" applyBorder="1" applyAlignment="1" applyProtection="1">
      <alignment wrapText="1"/>
      <protection locked="0"/>
    </xf>
    <xf numFmtId="0" fontId="30" fillId="16" borderId="3" xfId="0" applyNumberFormat="1" applyFont="1" applyFill="1" applyBorder="1" applyAlignment="1" applyProtection="1">
      <alignment horizontal="center" wrapText="1"/>
      <protection locked="0"/>
    </xf>
    <xf numFmtId="0" fontId="11" fillId="16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16" borderId="3" xfId="0" applyNumberFormat="1" applyFont="1" applyFill="1" applyBorder="1" applyAlignment="1" applyProtection="1">
      <alignment horizontal="center" vertical="center" wrapText="1"/>
      <protection locked="0"/>
    </xf>
    <xf numFmtId="9" fontId="35" fillId="16" borderId="3" xfId="1" applyFont="1" applyFill="1" applyBorder="1" applyAlignment="1" applyProtection="1">
      <alignment horizontal="center" vertical="center" wrapText="1"/>
      <protection locked="0"/>
    </xf>
    <xf numFmtId="0" fontId="3" fillId="16" borderId="3" xfId="0" applyNumberFormat="1" applyFont="1" applyFill="1" applyBorder="1" applyAlignment="1" applyProtection="1">
      <alignment wrapText="1"/>
      <protection locked="0"/>
    </xf>
    <xf numFmtId="9" fontId="50" fillId="16" borderId="3" xfId="1" applyFont="1" applyFill="1" applyBorder="1" applyAlignment="1" applyProtection="1">
      <alignment horizontal="center" vertical="center" wrapText="1"/>
      <protection locked="0"/>
    </xf>
    <xf numFmtId="0" fontId="50" fillId="16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7" borderId="3" xfId="0" applyNumberFormat="1" applyFont="1" applyFill="1" applyBorder="1" applyAlignment="1" applyProtection="1">
      <alignment wrapText="1"/>
      <protection locked="0"/>
    </xf>
    <xf numFmtId="0" fontId="30" fillId="17" borderId="3" xfId="0" applyNumberFormat="1" applyFont="1" applyFill="1" applyBorder="1" applyAlignment="1" applyProtection="1">
      <alignment horizontal="center" wrapText="1"/>
      <protection locked="0"/>
    </xf>
    <xf numFmtId="0" fontId="11" fillId="17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17" borderId="3" xfId="0" applyNumberFormat="1" applyFont="1" applyFill="1" applyBorder="1" applyAlignment="1" applyProtection="1">
      <alignment horizontal="center" vertical="center" wrapText="1"/>
      <protection locked="0"/>
    </xf>
    <xf numFmtId="9" fontId="35" fillId="17" borderId="3" xfId="1" applyFont="1" applyFill="1" applyBorder="1" applyAlignment="1" applyProtection="1">
      <alignment horizontal="center" vertical="center" wrapText="1"/>
      <protection locked="0"/>
    </xf>
    <xf numFmtId="0" fontId="3" fillId="17" borderId="3" xfId="0" applyNumberFormat="1" applyFont="1" applyFill="1" applyBorder="1" applyAlignment="1" applyProtection="1">
      <alignment wrapText="1"/>
      <protection locked="0"/>
    </xf>
    <xf numFmtId="9" fontId="50" fillId="17" borderId="3" xfId="1" applyFont="1" applyFill="1" applyBorder="1" applyAlignment="1" applyProtection="1">
      <alignment horizontal="center" vertical="center" wrapText="1"/>
      <protection locked="0"/>
    </xf>
    <xf numFmtId="0" fontId="50" fillId="17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1" borderId="7" xfId="0" applyFont="1" applyFill="1" applyBorder="1" applyAlignment="1" applyProtection="1">
      <alignment horizontal="centerContinuous" vertical="center"/>
    </xf>
    <xf numFmtId="0" fontId="18" fillId="21" borderId="36" xfId="0" applyFont="1" applyFill="1" applyBorder="1" applyAlignment="1" applyProtection="1">
      <alignment horizontal="center" vertical="center"/>
    </xf>
    <xf numFmtId="0" fontId="17" fillId="22" borderId="17" xfId="0" applyFont="1" applyFill="1" applyBorder="1" applyAlignment="1" applyProtection="1">
      <alignment horizontal="centerContinuous" vertical="center"/>
    </xf>
    <xf numFmtId="0" fontId="17" fillId="22" borderId="16" xfId="0" applyFont="1" applyFill="1" applyBorder="1" applyAlignment="1" applyProtection="1">
      <alignment horizontal="centerContinuous" vertical="center"/>
    </xf>
    <xf numFmtId="0" fontId="17" fillId="22" borderId="18" xfId="0" applyFont="1" applyFill="1" applyBorder="1" applyAlignment="1" applyProtection="1">
      <alignment horizontal="centerContinuous" vertical="center"/>
    </xf>
    <xf numFmtId="0" fontId="40" fillId="20" borderId="8" xfId="0" applyFont="1" applyFill="1" applyBorder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7" fillId="5" borderId="4" xfId="0" applyFont="1" applyFill="1" applyBorder="1" applyAlignment="1" applyProtection="1">
      <alignment horizontal="center" vertical="center" wrapText="1"/>
    </xf>
    <xf numFmtId="0" fontId="37" fillId="5" borderId="1" xfId="0" applyFont="1" applyFill="1" applyBorder="1" applyAlignment="1" applyProtection="1">
      <alignment horizontal="center" vertical="center" wrapText="1"/>
    </xf>
    <xf numFmtId="0" fontId="29" fillId="5" borderId="27" xfId="0" applyFont="1" applyFill="1" applyBorder="1" applyAlignment="1" applyProtection="1">
      <alignment horizontal="center" vertical="center" textRotation="90" wrapText="1"/>
    </xf>
    <xf numFmtId="0" fontId="16" fillId="12" borderId="29" xfId="0" applyFont="1" applyFill="1" applyBorder="1" applyAlignment="1" applyProtection="1">
      <alignment horizontal="center" vertical="center" textRotation="90" wrapText="1"/>
    </xf>
    <xf numFmtId="0" fontId="16" fillId="12" borderId="30" xfId="0" applyFont="1" applyFill="1" applyBorder="1" applyAlignment="1" applyProtection="1">
      <alignment horizontal="center" vertical="center" textRotation="90" wrapText="1"/>
    </xf>
    <xf numFmtId="0" fontId="32" fillId="0" borderId="0" xfId="0" applyFont="1" applyAlignment="1" applyProtection="1">
      <alignment horizontal="center" vertical="center" wrapText="1"/>
    </xf>
    <xf numFmtId="0" fontId="5" fillId="18" borderId="19" xfId="0" applyFont="1" applyFill="1" applyBorder="1" applyAlignment="1" applyProtection="1">
      <alignment horizontal="center" vertical="center" textRotation="90" wrapText="1"/>
    </xf>
    <xf numFmtId="0" fontId="5" fillId="18" borderId="20" xfId="0" applyFont="1" applyFill="1" applyBorder="1" applyAlignment="1" applyProtection="1">
      <alignment horizontal="center" vertical="center" textRotation="90" wrapText="1"/>
    </xf>
    <xf numFmtId="0" fontId="5" fillId="17" borderId="19" xfId="0" applyFont="1" applyFill="1" applyBorder="1" applyAlignment="1" applyProtection="1">
      <alignment horizontal="center" vertical="center" textRotation="90" wrapText="1"/>
    </xf>
    <xf numFmtId="0" fontId="5" fillId="17" borderId="20" xfId="0" applyFont="1" applyFill="1" applyBorder="1" applyAlignment="1" applyProtection="1">
      <alignment horizontal="center" vertical="center" textRotation="90" wrapText="1"/>
    </xf>
    <xf numFmtId="0" fontId="5" fillId="16" borderId="19" xfId="0" applyFont="1" applyFill="1" applyBorder="1" applyAlignment="1" applyProtection="1">
      <alignment horizontal="center" vertical="center" textRotation="90" wrapText="1"/>
    </xf>
    <xf numFmtId="0" fontId="5" fillId="16" borderId="20" xfId="0" applyFont="1" applyFill="1" applyBorder="1" applyAlignment="1" applyProtection="1">
      <alignment horizontal="center" vertical="center" textRotation="90" wrapText="1"/>
    </xf>
    <xf numFmtId="0" fontId="5" fillId="15" borderId="19" xfId="0" applyFont="1" applyFill="1" applyBorder="1" applyAlignment="1" applyProtection="1">
      <alignment horizontal="center" vertical="center" textRotation="90"/>
    </xf>
    <xf numFmtId="0" fontId="5" fillId="15" borderId="20" xfId="0" applyFont="1" applyFill="1" applyBorder="1" applyAlignment="1" applyProtection="1">
      <alignment horizontal="center" vertical="center" textRotation="90"/>
    </xf>
    <xf numFmtId="0" fontId="16" fillId="8" borderId="32" xfId="0" applyFont="1" applyFill="1" applyBorder="1" applyAlignment="1" applyProtection="1">
      <alignment horizontal="center" vertical="center" textRotation="90" wrapText="1"/>
    </xf>
    <xf numFmtId="0" fontId="16" fillId="8" borderId="26" xfId="0" applyFont="1" applyFill="1" applyBorder="1" applyAlignment="1" applyProtection="1">
      <alignment horizontal="center" vertical="center" textRotation="90" wrapText="1"/>
    </xf>
    <xf numFmtId="0" fontId="16" fillId="8" borderId="25" xfId="0" applyFont="1" applyFill="1" applyBorder="1" applyAlignment="1" applyProtection="1">
      <alignment horizontal="center" vertical="center" textRotation="90" wrapText="1"/>
    </xf>
    <xf numFmtId="0" fontId="17" fillId="22" borderId="23" xfId="0" applyFont="1" applyFill="1" applyBorder="1" applyAlignment="1" applyProtection="1">
      <alignment horizontal="center" vertical="center" textRotation="90"/>
    </xf>
    <xf numFmtId="0" fontId="17" fillId="22" borderId="10" xfId="0" applyFont="1" applyFill="1" applyBorder="1" applyAlignment="1" applyProtection="1">
      <alignment horizontal="center" vertical="center" textRotation="90"/>
    </xf>
    <xf numFmtId="0" fontId="17" fillId="22" borderId="19" xfId="0" applyFont="1" applyFill="1" applyBorder="1" applyAlignment="1" applyProtection="1">
      <alignment horizontal="center" vertical="center" textRotation="90"/>
    </xf>
    <xf numFmtId="0" fontId="17" fillId="22" borderId="8" xfId="0" applyFont="1" applyFill="1" applyBorder="1" applyAlignment="1" applyProtection="1">
      <alignment horizontal="center" vertical="center" textRotation="90"/>
    </xf>
    <xf numFmtId="0" fontId="38" fillId="6" borderId="3" xfId="0" applyFont="1" applyFill="1" applyBorder="1" applyAlignment="1" applyProtection="1">
      <alignment horizontal="center" vertical="center"/>
    </xf>
    <xf numFmtId="0" fontId="38" fillId="6" borderId="4" xfId="0" applyFont="1" applyFill="1" applyBorder="1" applyAlignment="1" applyProtection="1">
      <alignment horizontal="center" vertical="center"/>
    </xf>
    <xf numFmtId="0" fontId="39" fillId="7" borderId="5" xfId="0" applyFont="1" applyFill="1" applyBorder="1" applyAlignment="1" applyProtection="1">
      <alignment horizontal="center" vertical="center"/>
    </xf>
    <xf numFmtId="0" fontId="39" fillId="7" borderId="3" xfId="0" applyFont="1" applyFill="1" applyBorder="1" applyAlignment="1" applyProtection="1">
      <alignment horizontal="center" vertical="center"/>
    </xf>
    <xf numFmtId="0" fontId="39" fillId="7" borderId="4" xfId="0" applyFont="1" applyFill="1" applyBorder="1" applyAlignment="1" applyProtection="1">
      <alignment horizontal="center" vertical="center"/>
    </xf>
    <xf numFmtId="0" fontId="40" fillId="20" borderId="5" xfId="0" applyFont="1" applyFill="1" applyBorder="1" applyAlignment="1" applyProtection="1">
      <alignment horizontal="center" vertical="center"/>
    </xf>
    <xf numFmtId="0" fontId="40" fillId="20" borderId="3" xfId="0" applyFont="1" applyFill="1" applyBorder="1" applyAlignment="1" applyProtection="1">
      <alignment horizontal="center" vertical="center"/>
    </xf>
    <xf numFmtId="0" fontId="40" fillId="20" borderId="4" xfId="0" applyFont="1" applyFill="1" applyBorder="1" applyAlignment="1" applyProtection="1">
      <alignment horizontal="center" vertical="center"/>
    </xf>
    <xf numFmtId="0" fontId="16" fillId="12" borderId="21" xfId="0" applyFont="1" applyFill="1" applyBorder="1" applyAlignment="1" applyProtection="1">
      <alignment horizontal="center" vertical="center" textRotation="90" wrapText="1"/>
    </xf>
    <xf numFmtId="0" fontId="16" fillId="12" borderId="9" xfId="0" applyFont="1" applyFill="1" applyBorder="1" applyAlignment="1" applyProtection="1">
      <alignment horizontal="center" vertical="center" textRotation="90" wrapText="1"/>
    </xf>
    <xf numFmtId="0" fontId="17" fillId="13" borderId="29" xfId="0" applyFont="1" applyFill="1" applyBorder="1" applyAlignment="1" applyProtection="1">
      <alignment horizontal="center" vertical="center" textRotation="90"/>
    </xf>
    <xf numFmtId="0" fontId="17" fillId="13" borderId="30" xfId="0" applyFont="1" applyFill="1" applyBorder="1" applyAlignment="1" applyProtection="1">
      <alignment horizontal="center" vertical="center" textRotation="90"/>
    </xf>
    <xf numFmtId="0" fontId="17" fillId="13" borderId="28" xfId="0" applyFont="1" applyFill="1" applyBorder="1" applyAlignment="1" applyProtection="1">
      <alignment horizontal="center" vertical="center" textRotation="90"/>
    </xf>
    <xf numFmtId="0" fontId="17" fillId="13" borderId="25" xfId="0" applyFont="1" applyFill="1" applyBorder="1" applyAlignment="1" applyProtection="1">
      <alignment horizontal="center" vertical="center" textRotation="90"/>
    </xf>
    <xf numFmtId="0" fontId="34" fillId="0" borderId="7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34" fillId="0" borderId="9" xfId="0" applyNumberFormat="1" applyFont="1" applyFill="1" applyBorder="1" applyAlignment="1" applyProtection="1">
      <alignment horizontal="center" vertical="top" wrapText="1"/>
    </xf>
    <xf numFmtId="0" fontId="30" fillId="17" borderId="3" xfId="0" applyNumberFormat="1" applyFont="1" applyFill="1" applyBorder="1" applyAlignment="1" applyProtection="1">
      <alignment horizontal="center" vertical="top" wrapText="1"/>
      <protection locked="0"/>
    </xf>
    <xf numFmtId="0" fontId="30" fillId="17" borderId="4" xfId="0" applyNumberFormat="1" applyFont="1" applyFill="1" applyBorder="1" applyAlignment="1" applyProtection="1">
      <alignment horizontal="center" vertical="top" wrapText="1"/>
      <protection locked="0"/>
    </xf>
    <xf numFmtId="0" fontId="30" fillId="16" borderId="3" xfId="0" applyNumberFormat="1" applyFont="1" applyFill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 vertical="center"/>
    </xf>
    <xf numFmtId="0" fontId="18" fillId="8" borderId="34" xfId="0" applyFont="1" applyFill="1" applyBorder="1" applyAlignment="1" applyProtection="1">
      <alignment horizontal="center" vertical="center"/>
    </xf>
    <xf numFmtId="0" fontId="18" fillId="8" borderId="11" xfId="0" applyFont="1" applyFill="1" applyBorder="1" applyAlignment="1" applyProtection="1">
      <alignment horizontal="center" vertical="center"/>
    </xf>
    <xf numFmtId="0" fontId="30" fillId="15" borderId="3" xfId="0" applyNumberFormat="1" applyFont="1" applyFill="1" applyBorder="1" applyAlignment="1" applyProtection="1">
      <alignment horizontal="center" vertical="top" wrapText="1"/>
      <protection locked="0"/>
    </xf>
    <xf numFmtId="0" fontId="5" fillId="16" borderId="19" xfId="0" applyFont="1" applyFill="1" applyBorder="1" applyAlignment="1" applyProtection="1">
      <alignment horizontal="center" vertical="center" textRotation="90"/>
    </xf>
    <xf numFmtId="0" fontId="5" fillId="16" borderId="20" xfId="0" applyFont="1" applyFill="1" applyBorder="1" applyAlignment="1" applyProtection="1">
      <alignment horizontal="center" vertical="center" textRotation="90"/>
    </xf>
    <xf numFmtId="0" fontId="5" fillId="17" borderId="19" xfId="0" applyFont="1" applyFill="1" applyBorder="1" applyAlignment="1" applyProtection="1">
      <alignment horizontal="center" vertical="center" textRotation="90"/>
    </xf>
    <xf numFmtId="0" fontId="5" fillId="17" borderId="20" xfId="0" applyFont="1" applyFill="1" applyBorder="1" applyAlignment="1" applyProtection="1">
      <alignment horizontal="center" vertical="center" textRotation="90"/>
    </xf>
    <xf numFmtId="0" fontId="30" fillId="15" borderId="4" xfId="0" applyNumberFormat="1" applyFont="1" applyFill="1" applyBorder="1" applyAlignment="1" applyProtection="1">
      <alignment horizontal="center" vertical="top" wrapText="1"/>
      <protection locked="0"/>
    </xf>
    <xf numFmtId="0" fontId="30" fillId="16" borderId="4" xfId="0" applyNumberFormat="1" applyFont="1" applyFill="1" applyBorder="1" applyAlignment="1" applyProtection="1">
      <alignment horizontal="center" vertical="top" wrapText="1"/>
      <protection locked="0"/>
    </xf>
    <xf numFmtId="0" fontId="5" fillId="18" borderId="19" xfId="0" applyFont="1" applyFill="1" applyBorder="1" applyAlignment="1" applyProtection="1">
      <alignment horizontal="center" vertical="center" textRotation="90"/>
    </xf>
    <xf numFmtId="0" fontId="5" fillId="18" borderId="20" xfId="0" applyFont="1" applyFill="1" applyBorder="1" applyAlignment="1" applyProtection="1">
      <alignment horizontal="center" vertical="center" textRotation="90"/>
    </xf>
    <xf numFmtId="0" fontId="30" fillId="18" borderId="3" xfId="0" applyNumberFormat="1" applyFont="1" applyFill="1" applyBorder="1" applyAlignment="1" applyProtection="1">
      <alignment horizontal="center" vertical="top" wrapText="1"/>
      <protection locked="0"/>
    </xf>
    <xf numFmtId="0" fontId="30" fillId="18" borderId="4" xfId="0" applyNumberFormat="1" applyFont="1" applyFill="1" applyBorder="1" applyAlignment="1" applyProtection="1">
      <alignment horizontal="center" vertical="top" wrapText="1"/>
      <protection locked="0"/>
    </xf>
    <xf numFmtId="0" fontId="5" fillId="20" borderId="19" xfId="0" applyFont="1" applyFill="1" applyBorder="1" applyAlignment="1" applyProtection="1">
      <alignment horizontal="center" vertical="center" textRotation="90" wrapText="1"/>
    </xf>
    <xf numFmtId="0" fontId="5" fillId="20" borderId="20" xfId="0" applyFont="1" applyFill="1" applyBorder="1" applyAlignment="1" applyProtection="1">
      <alignment horizontal="center" vertical="center" textRotation="90" wrapText="1"/>
    </xf>
    <xf numFmtId="0" fontId="16" fillId="8" borderId="38" xfId="0" applyFont="1" applyFill="1" applyBorder="1" applyAlignment="1" applyProtection="1">
      <alignment horizontal="center" vertical="center" textRotation="90" wrapText="1"/>
    </xf>
    <xf numFmtId="0" fontId="16" fillId="8" borderId="33" xfId="0" applyFont="1" applyFill="1" applyBorder="1" applyAlignment="1" applyProtection="1">
      <alignment horizontal="center" vertical="center" textRotation="90" wrapText="1"/>
    </xf>
    <xf numFmtId="0" fontId="16" fillId="8" borderId="9" xfId="0" applyFont="1" applyFill="1" applyBorder="1" applyAlignment="1" applyProtection="1">
      <alignment horizontal="center" vertical="center" textRotation="90" wrapText="1"/>
    </xf>
    <xf numFmtId="0" fontId="18" fillId="21" borderId="36" xfId="0" applyFont="1" applyFill="1" applyBorder="1" applyAlignment="1" applyProtection="1">
      <alignment horizontal="center" vertical="center"/>
    </xf>
    <xf numFmtId="0" fontId="18" fillId="21" borderId="35" xfId="0" applyFont="1" applyFill="1" applyBorder="1" applyAlignment="1" applyProtection="1">
      <alignment horizontal="center" vertical="center"/>
    </xf>
    <xf numFmtId="0" fontId="18" fillId="21" borderId="37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</xf>
    <xf numFmtId="0" fontId="5" fillId="20" borderId="19" xfId="0" applyFont="1" applyFill="1" applyBorder="1" applyAlignment="1" applyProtection="1">
      <alignment horizontal="center" vertical="center" textRotation="90"/>
    </xf>
    <xf numFmtId="0" fontId="5" fillId="20" borderId="20" xfId="0" applyFont="1" applyFill="1" applyBorder="1" applyAlignment="1" applyProtection="1">
      <alignment horizontal="center" vertical="center" textRotation="90"/>
    </xf>
  </cellXfs>
  <cellStyles count="2">
    <cellStyle name="Normal" xfId="0" builtinId="0"/>
    <cellStyle name="Percent" xfId="1" builtinId="5"/>
  </cellStyles>
  <dxfs count="128">
    <dxf>
      <font>
        <b/>
        <i val="0"/>
      </font>
      <fill>
        <patternFill>
          <bgColor theme="0" tint="-4.9989318521683403E-2"/>
        </patternFill>
      </fill>
      <border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DAF2D2"/>
      <color rgb="FFFFC7CD"/>
      <color rgb="FFCBCCEB"/>
      <color rgb="FF15395C"/>
      <color rgb="FF800000"/>
      <color rgb="FFCDCDCD"/>
      <color rgb="FFDABFD2"/>
      <color rgb="FF5F614C"/>
      <color rgb="FFC9B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469099525824577"/>
          <c:w val="0.89655796150481193"/>
          <c:h val="0.652021048389359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SCORECARD'!$AA$10:$AL$10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A-4FC6-83C2-EA97C1808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478048"/>
        <c:axId val="19347860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SCORECARD'!$M$10:$X$10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A-4FC6-83C2-EA97C1808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78048"/>
        <c:axId val="193478608"/>
      </c:lineChart>
      <c:catAx>
        <c:axId val="1934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78608"/>
        <c:crosses val="autoZero"/>
        <c:auto val="1"/>
        <c:lblAlgn val="ctr"/>
        <c:lblOffset val="100"/>
        <c:noMultiLvlLbl val="0"/>
      </c:catAx>
      <c:valAx>
        <c:axId val="193478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4780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SCORECARD'!$AA$20:$AL$20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0-4AC1-9836-4A6A76B77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4817328"/>
        <c:axId val="65481788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SCORECARD'!$M$20:$X$20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0-4AC1-9836-4A6A76B77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7328"/>
        <c:axId val="654817888"/>
      </c:lineChart>
      <c:catAx>
        <c:axId val="6548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17888"/>
        <c:crosses val="autoZero"/>
        <c:auto val="1"/>
        <c:lblAlgn val="ctr"/>
        <c:lblOffset val="100"/>
        <c:noMultiLvlLbl val="0"/>
      </c:catAx>
      <c:valAx>
        <c:axId val="654817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4817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055398687408973"/>
          <c:w val="0.89655796150481193"/>
          <c:h val="0.6661580567735155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SCORECARD'!$AA$21:$AL$21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5-4F0F-BCF8-F70E254E4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212096"/>
        <c:axId val="657212656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SCORECARD'!$M$21:$X$21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5-4F0F-BCF8-F70E254E4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212096"/>
        <c:axId val="657212656"/>
      </c:lineChart>
      <c:catAx>
        <c:axId val="6572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212656"/>
        <c:crosses val="autoZero"/>
        <c:auto val="1"/>
        <c:lblAlgn val="ctr"/>
        <c:lblOffset val="100"/>
        <c:noMultiLvlLbl val="0"/>
      </c:catAx>
      <c:valAx>
        <c:axId val="657212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212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1824108721103738"/>
          <c:w val="0.89655796150481193"/>
          <c:h val="0.63487880341487923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SCORECARD'!$AA$23:$AL$23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C-4B23-AD31-148E1FDF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6355248"/>
        <c:axId val="65635580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SCORECARD'!$M$23:$X$23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C-4B23-AD31-148E1FDF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355248"/>
        <c:axId val="656355808"/>
      </c:lineChart>
      <c:catAx>
        <c:axId val="6563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355808"/>
        <c:crosses val="autoZero"/>
        <c:auto val="1"/>
        <c:lblAlgn val="ctr"/>
        <c:lblOffset val="100"/>
        <c:noMultiLvlLbl val="0"/>
      </c:catAx>
      <c:valAx>
        <c:axId val="656355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63552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852546492912876"/>
          <c:w val="0.89655796150481193"/>
          <c:h val="0.6714573943563176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SCORECARD'!$AA$24:$AL$24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3-4FCC-A2A1-F16BB828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6358608"/>
        <c:axId val="65635916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SCORECARD'!$M$24:$X$24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3-4FCC-A2A1-F16BB828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358608"/>
        <c:axId val="656359168"/>
      </c:lineChart>
      <c:catAx>
        <c:axId val="65635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359168"/>
        <c:crosses val="autoZero"/>
        <c:auto val="1"/>
        <c:lblAlgn val="ctr"/>
        <c:lblOffset val="100"/>
        <c:noMultiLvlLbl val="0"/>
      </c:catAx>
      <c:valAx>
        <c:axId val="656359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63586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8945897068988826"/>
          <c:w val="0.89655796150481193"/>
          <c:h val="0.67084497090924855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SCORECARD'!$AA$25:$AL$25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7-42E9-9DB7-5D94DF8D8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895760"/>
        <c:axId val="65589632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SCORECARD'!$M$25:$X$25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7-42E9-9DB7-5D94DF8D8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895760"/>
        <c:axId val="655896320"/>
      </c:lineChart>
      <c:catAx>
        <c:axId val="6558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896320"/>
        <c:crosses val="autoZero"/>
        <c:auto val="1"/>
        <c:lblAlgn val="ctr"/>
        <c:lblOffset val="100"/>
        <c:noMultiLvlLbl val="0"/>
      </c:catAx>
      <c:valAx>
        <c:axId val="655896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5895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055398687408973"/>
          <c:w val="0.89655796150481193"/>
          <c:h val="0.6661580567735155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SCORECARD'!$AA$26:$AL$26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E-4753-8584-A734B205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899120"/>
        <c:axId val="65589968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SCORECARD'!$M$26:$X$26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E-4753-8584-A734B205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899120"/>
        <c:axId val="655899680"/>
      </c:lineChart>
      <c:catAx>
        <c:axId val="65589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899680"/>
        <c:crosses val="autoZero"/>
        <c:auto val="1"/>
        <c:lblAlgn val="ctr"/>
        <c:lblOffset val="100"/>
        <c:noMultiLvlLbl val="0"/>
      </c:catAx>
      <c:valAx>
        <c:axId val="655899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5899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SCORECARD'!$AA$27:$AL$27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4-4939-A376-13A3999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902480"/>
        <c:axId val="65590304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SCORECARD'!$M$27:$X$27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4-4939-A376-13A3999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902480"/>
        <c:axId val="655903040"/>
      </c:lineChart>
      <c:catAx>
        <c:axId val="6559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03040"/>
        <c:crosses val="autoZero"/>
        <c:auto val="1"/>
        <c:lblAlgn val="ctr"/>
        <c:lblOffset val="100"/>
        <c:noMultiLvlLbl val="0"/>
      </c:catAx>
      <c:valAx>
        <c:axId val="65590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59024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055398687408973"/>
          <c:w val="0.89655796150481193"/>
          <c:h val="0.6661580567735155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SCORECARD'!$AA$28:$AL$28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7-4B4F-96A8-99A851D5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500640"/>
        <c:axId val="65750120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SCORECARD'!$M$28:$X$28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7-4B4F-96A8-99A851D5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00640"/>
        <c:axId val="657501200"/>
      </c:lineChart>
      <c:catAx>
        <c:axId val="6575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01200"/>
        <c:crosses val="autoZero"/>
        <c:auto val="1"/>
        <c:lblAlgn val="ctr"/>
        <c:lblOffset val="100"/>
        <c:noMultiLvlLbl val="0"/>
      </c:catAx>
      <c:valAx>
        <c:axId val="657501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5006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880474124407918"/>
          <c:w val="0.89655796150481193"/>
          <c:h val="0.65431514938183744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SCORECARD'!$AA$30:$AL$30</c:f>
              <c:numCache>
                <c:formatCode>General</c:formatCode>
                <c:ptCount val="12"/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0-4105-9083-14A57D5F6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504000"/>
        <c:axId val="65750456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SCORECARD'!$M$30:$X$30</c:f>
              <c:numCache>
                <c:formatCode>General</c:formatCode>
                <c:ptCount val="12"/>
                <c:pt idx="1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0-4105-9083-14A57D5F6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04000"/>
        <c:axId val="657504560"/>
      </c:lineChart>
      <c:catAx>
        <c:axId val="6575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04560"/>
        <c:crosses val="autoZero"/>
        <c:auto val="1"/>
        <c:lblAlgn val="ctr"/>
        <c:lblOffset val="100"/>
        <c:noMultiLvlLbl val="0"/>
      </c:catAx>
      <c:valAx>
        <c:axId val="657504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504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884940402857806"/>
          <c:w val="0.89655796150481193"/>
          <c:h val="0.66821800336182469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SCORECARD'!$AA$31:$AL$31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0-4783-B221-38FD1B61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507360"/>
        <c:axId val="65750792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SCORECARD'!$M$31:$X$31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0-4783-B221-38FD1B61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07360"/>
        <c:axId val="657507920"/>
      </c:lineChart>
      <c:catAx>
        <c:axId val="65750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07920"/>
        <c:crosses val="autoZero"/>
        <c:auto val="1"/>
        <c:lblAlgn val="ctr"/>
        <c:lblOffset val="100"/>
        <c:noMultiLvlLbl val="0"/>
      </c:catAx>
      <c:valAx>
        <c:axId val="657507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5073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593775267887431"/>
          <c:w val="0.89655796150481193"/>
          <c:h val="0.66436618892026256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SCORECARD'!$AA$11:$AL$11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9-45B2-AAED-96D74156C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481408"/>
        <c:axId val="19348196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SCORECARD'!$M$11:$X$11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9-45B2-AAED-96D74156C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81408"/>
        <c:axId val="193481968"/>
      </c:lineChart>
      <c:catAx>
        <c:axId val="1934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81968"/>
        <c:crosses val="autoZero"/>
        <c:auto val="1"/>
        <c:lblAlgn val="ctr"/>
        <c:lblOffset val="100"/>
        <c:noMultiLvlLbl val="0"/>
      </c:catAx>
      <c:valAx>
        <c:axId val="19348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481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565592566235344"/>
          <c:w val="0.89655796150481193"/>
          <c:h val="0.65464801593678346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SCORECARD'!$AA$32:$AL$32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C44-922A-61982C4F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510720"/>
        <c:axId val="65751128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SCORECARD'!$M$32:$X$32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5-4C44-922A-61982C4F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10720"/>
        <c:axId val="657511280"/>
      </c:lineChart>
      <c:catAx>
        <c:axId val="6575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511280"/>
        <c:crosses val="autoZero"/>
        <c:auto val="1"/>
        <c:lblAlgn val="ctr"/>
        <c:lblOffset val="100"/>
        <c:noMultiLvlLbl val="0"/>
      </c:catAx>
      <c:valAx>
        <c:axId val="657511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510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SCORECARD'!$AA$33:$AL$33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F-4F3F-B986-9685133F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514080"/>
        <c:axId val="65774723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SCORECARD'!$M$33:$X$33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F-4F3F-B986-9685133F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14080"/>
        <c:axId val="657747232"/>
      </c:lineChart>
      <c:catAx>
        <c:axId val="6575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47232"/>
        <c:crosses val="autoZero"/>
        <c:auto val="1"/>
        <c:lblAlgn val="ctr"/>
        <c:lblOffset val="100"/>
        <c:noMultiLvlLbl val="0"/>
      </c:catAx>
      <c:valAx>
        <c:axId val="657747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5140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SCORECARD'!$AA$34:$AL$34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AA3-80E0-11C39BC43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750032"/>
        <c:axId val="65775059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SCORECARD'!$M$34:$X$34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4-4AA3-80E0-11C39BC43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750032"/>
        <c:axId val="657750592"/>
      </c:lineChart>
      <c:catAx>
        <c:axId val="65775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50592"/>
        <c:crosses val="autoZero"/>
        <c:auto val="1"/>
        <c:lblAlgn val="ctr"/>
        <c:lblOffset val="100"/>
        <c:noMultiLvlLbl val="0"/>
      </c:catAx>
      <c:valAx>
        <c:axId val="6577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7500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027215985756883"/>
          <c:w val="0.89655796150481193"/>
          <c:h val="0.656439883790036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SCORECARD'!$AA$35:$AL$35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3-4430-9D2E-AB12E58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753392"/>
        <c:axId val="65775395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SCORECARD'!$M$35:$X$35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3-4430-9D2E-AB12E58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753392"/>
        <c:axId val="657753952"/>
      </c:lineChart>
      <c:catAx>
        <c:axId val="6577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53952"/>
        <c:crosses val="autoZero"/>
        <c:auto val="1"/>
        <c:lblAlgn val="ctr"/>
        <c:lblOffset val="100"/>
        <c:noMultiLvlLbl val="0"/>
      </c:catAx>
      <c:valAx>
        <c:axId val="657753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753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528352323306526"/>
          <c:w val="0.89655796150481193"/>
          <c:h val="0.64783636739285144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SCORECARD'!$AA$9:$AL$9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9-4499-AC88-CF312A23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7756752"/>
        <c:axId val="65775731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SCORECARD'!$M$9:$X$9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9-4499-AC88-CF312A23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756752"/>
        <c:axId val="657757312"/>
      </c:lineChart>
      <c:catAx>
        <c:axId val="65775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757312"/>
        <c:crosses val="autoZero"/>
        <c:auto val="1"/>
        <c:lblAlgn val="ctr"/>
        <c:lblOffset val="100"/>
        <c:noMultiLvlLbl val="0"/>
      </c:catAx>
      <c:valAx>
        <c:axId val="657757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7756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027215985756883"/>
          <c:w val="0.89655796150481193"/>
          <c:h val="0.656439883790036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SCORECARD'!$AA$12:$AL$12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771-B7A3-96BB94818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304560"/>
        <c:axId val="65530512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SCORECARD'!$M$12:$X$12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B-4771-B7A3-96BB94818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04560"/>
        <c:axId val="655305120"/>
      </c:lineChart>
      <c:catAx>
        <c:axId val="65530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05120"/>
        <c:crosses val="autoZero"/>
        <c:auto val="1"/>
        <c:lblAlgn val="ctr"/>
        <c:lblOffset val="100"/>
        <c:noMultiLvlLbl val="0"/>
      </c:catAx>
      <c:valAx>
        <c:axId val="655305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5304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SCORECARD'!$AA$13:$AL$13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7-4A8C-9A00-1F26C0EF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307920"/>
        <c:axId val="655308480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SCORECARD'!$M$13:$X$13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7-4A8C-9A00-1F26C0EF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07920"/>
        <c:axId val="655308480"/>
      </c:lineChart>
      <c:catAx>
        <c:axId val="6553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08480"/>
        <c:crosses val="autoZero"/>
        <c:auto val="1"/>
        <c:lblAlgn val="ctr"/>
        <c:lblOffset val="100"/>
        <c:noMultiLvlLbl val="0"/>
      </c:catAx>
      <c:valAx>
        <c:axId val="655308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53079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379337786858275"/>
          <c:w val="0.89655796150481193"/>
          <c:h val="0.6629186657790224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SCORECARD'!$AA$14:$AL$14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1-49EF-A543-798E89C47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6081232"/>
        <c:axId val="65608179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SCORECARD'!$M$14:$X$14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1-49EF-A543-798E89C47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081232"/>
        <c:axId val="656081792"/>
      </c:lineChart>
      <c:catAx>
        <c:axId val="65608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81792"/>
        <c:crosses val="autoZero"/>
        <c:auto val="1"/>
        <c:lblAlgn val="ctr"/>
        <c:lblOffset val="100"/>
        <c:noMultiLvlLbl val="0"/>
      </c:catAx>
      <c:valAx>
        <c:axId val="656081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6081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20528352323306526"/>
          <c:w val="0.89655796150481193"/>
          <c:h val="0.64783636739285144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SCORECARD'!$AA$16:$AL$16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5-4D80-8D85-AC43DA60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4452832"/>
        <c:axId val="65445339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SCORECARD'!$AA$7:$AL$7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SCORECARD'!$M$16:$X$16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5-4D80-8D85-AC43DA60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52832"/>
        <c:axId val="654453392"/>
      </c:lineChart>
      <c:catAx>
        <c:axId val="6544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453392"/>
        <c:crosses val="autoZero"/>
        <c:auto val="1"/>
        <c:lblAlgn val="ctr"/>
        <c:lblOffset val="100"/>
        <c:noMultiLvlLbl val="0"/>
      </c:catAx>
      <c:valAx>
        <c:axId val="654453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4452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884940402857806"/>
          <c:w val="0.89655796150481193"/>
          <c:h val="0.66821800336182469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SCORECARD'!$AA$17:$AL$17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4-44CF-A83A-C9194B6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4456192"/>
        <c:axId val="654456752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SCORECARD'!$M$17:$X$17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4-44CF-A83A-C9194B6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56192"/>
        <c:axId val="654456752"/>
      </c:lineChart>
      <c:catAx>
        <c:axId val="6544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456752"/>
        <c:crosses val="autoZero"/>
        <c:auto val="1"/>
        <c:lblAlgn val="ctr"/>
        <c:lblOffset val="100"/>
        <c:noMultiLvlLbl val="0"/>
      </c:catAx>
      <c:valAx>
        <c:axId val="654456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44561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593775267887431"/>
          <c:w val="0.89655796150481193"/>
          <c:h val="0.66436618892026256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SCORECARD'!$AA$18:$AL$18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5-4A03-869D-FCAFCFA18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4459552"/>
        <c:axId val="65481116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SCORECARD'!$M$18:$X$18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5-4A03-869D-FCAFCFA18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59552"/>
        <c:axId val="654811168"/>
      </c:lineChart>
      <c:catAx>
        <c:axId val="6544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11168"/>
        <c:crosses val="autoZero"/>
        <c:auto val="1"/>
        <c:lblAlgn val="ctr"/>
        <c:lblOffset val="100"/>
        <c:noMultiLvlLbl val="0"/>
      </c:catAx>
      <c:valAx>
        <c:axId val="654811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44595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17863871310566E-2"/>
          <c:y val="0.19055398687408973"/>
          <c:w val="0.89655796150481193"/>
          <c:h val="0.6661580567735155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SCORECARD'!$AA$19:$AL$19</c:f>
              <c:numCache>
                <c:formatCode>General</c:formatCode>
                <c:ptCount val="1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6-4086-8025-5DFDE6C9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4813968"/>
        <c:axId val="654814528"/>
      </c:barChart>
      <c:lineChart>
        <c:grouping val="stacked"/>
        <c:varyColors val="0"/>
        <c:ser>
          <c:idx val="1"/>
          <c:order val="1"/>
          <c:tx>
            <c:v>Targets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'2022 SCORECARD'!$AA$7:$AM$7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'2022 SCORECARD'!$M$19:$X$19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103</c:v>
                </c:pt>
                <c:pt idx="5">
                  <c:v>104</c:v>
                </c:pt>
                <c:pt idx="6">
                  <c:v>105</c:v>
                </c:pt>
                <c:pt idx="7">
                  <c:v>106</c:v>
                </c:pt>
                <c:pt idx="8">
                  <c:v>107</c:v>
                </c:pt>
                <c:pt idx="9">
                  <c:v>108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086-8025-5DFDE6C9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3968"/>
        <c:axId val="654814528"/>
      </c:lineChart>
      <c:catAx>
        <c:axId val="6548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14528"/>
        <c:crosses val="autoZero"/>
        <c:auto val="1"/>
        <c:lblAlgn val="ctr"/>
        <c:lblOffset val="100"/>
        <c:noMultiLvlLbl val="0"/>
      </c:catAx>
      <c:valAx>
        <c:axId val="654814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48139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1287018</xdr:colOff>
      <xdr:row>1</xdr:row>
      <xdr:rowOff>471688</xdr:rowOff>
    </xdr:to>
    <xdr:pic>
      <xdr:nvPicPr>
        <xdr:cNvPr id="4" name="Picture 3" descr="C:\Users\Rachad B\Documents\My Conferences\~Package to www cooperation\KPI_Mega_Library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42618" cy="89078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4</xdr:row>
      <xdr:rowOff>152400</xdr:rowOff>
    </xdr:from>
    <xdr:to>
      <xdr:col>28</xdr:col>
      <xdr:colOff>320040</xdr:colOff>
      <xdr:row>10</xdr:row>
      <xdr:rowOff>167640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121920</xdr:colOff>
      <xdr:row>4</xdr:row>
      <xdr:rowOff>152400</xdr:rowOff>
    </xdr:from>
    <xdr:to>
      <xdr:col>42</xdr:col>
      <xdr:colOff>320040</xdr:colOff>
      <xdr:row>10</xdr:row>
      <xdr:rowOff>167640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121920</xdr:colOff>
      <xdr:row>4</xdr:row>
      <xdr:rowOff>152400</xdr:rowOff>
    </xdr:from>
    <xdr:to>
      <xdr:col>56</xdr:col>
      <xdr:colOff>320040</xdr:colOff>
      <xdr:row>10</xdr:row>
      <xdr:rowOff>167640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57</xdr:col>
      <xdr:colOff>121920</xdr:colOff>
      <xdr:row>4</xdr:row>
      <xdr:rowOff>152400</xdr:rowOff>
    </xdr:from>
    <xdr:to>
      <xdr:col>70</xdr:col>
      <xdr:colOff>320040</xdr:colOff>
      <xdr:row>10</xdr:row>
      <xdr:rowOff>167640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71</xdr:col>
      <xdr:colOff>121920</xdr:colOff>
      <xdr:row>4</xdr:row>
      <xdr:rowOff>152400</xdr:rowOff>
    </xdr:from>
    <xdr:to>
      <xdr:col>84</xdr:col>
      <xdr:colOff>320040</xdr:colOff>
      <xdr:row>10</xdr:row>
      <xdr:rowOff>167640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121920</xdr:colOff>
      <xdr:row>12</xdr:row>
      <xdr:rowOff>152400</xdr:rowOff>
    </xdr:from>
    <xdr:to>
      <xdr:col>14</xdr:col>
      <xdr:colOff>320040</xdr:colOff>
      <xdr:row>18</xdr:row>
      <xdr:rowOff>167640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121920</xdr:colOff>
      <xdr:row>12</xdr:row>
      <xdr:rowOff>152400</xdr:rowOff>
    </xdr:from>
    <xdr:to>
      <xdr:col>28</xdr:col>
      <xdr:colOff>320040</xdr:colOff>
      <xdr:row>18</xdr:row>
      <xdr:rowOff>167640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121920</xdr:colOff>
      <xdr:row>12</xdr:row>
      <xdr:rowOff>152400</xdr:rowOff>
    </xdr:from>
    <xdr:to>
      <xdr:col>42</xdr:col>
      <xdr:colOff>320040</xdr:colOff>
      <xdr:row>18</xdr:row>
      <xdr:rowOff>167640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43</xdr:col>
      <xdr:colOff>121920</xdr:colOff>
      <xdr:row>12</xdr:row>
      <xdr:rowOff>152400</xdr:rowOff>
    </xdr:from>
    <xdr:to>
      <xdr:col>56</xdr:col>
      <xdr:colOff>320040</xdr:colOff>
      <xdr:row>18</xdr:row>
      <xdr:rowOff>167640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57</xdr:col>
      <xdr:colOff>121920</xdr:colOff>
      <xdr:row>12</xdr:row>
      <xdr:rowOff>152400</xdr:rowOff>
    </xdr:from>
    <xdr:to>
      <xdr:col>70</xdr:col>
      <xdr:colOff>320040</xdr:colOff>
      <xdr:row>18</xdr:row>
      <xdr:rowOff>167640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71</xdr:col>
      <xdr:colOff>121920</xdr:colOff>
      <xdr:row>12</xdr:row>
      <xdr:rowOff>152400</xdr:rowOff>
    </xdr:from>
    <xdr:to>
      <xdr:col>84</xdr:col>
      <xdr:colOff>320040</xdr:colOff>
      <xdr:row>18</xdr:row>
      <xdr:rowOff>167640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121920</xdr:colOff>
      <xdr:row>20</xdr:row>
      <xdr:rowOff>152400</xdr:rowOff>
    </xdr:from>
    <xdr:to>
      <xdr:col>14</xdr:col>
      <xdr:colOff>320040</xdr:colOff>
      <xdr:row>26</xdr:row>
      <xdr:rowOff>167640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121920</xdr:colOff>
      <xdr:row>20</xdr:row>
      <xdr:rowOff>152400</xdr:rowOff>
    </xdr:from>
    <xdr:to>
      <xdr:col>28</xdr:col>
      <xdr:colOff>320040</xdr:colOff>
      <xdr:row>26</xdr:row>
      <xdr:rowOff>167640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121920</xdr:colOff>
      <xdr:row>20</xdr:row>
      <xdr:rowOff>152400</xdr:rowOff>
    </xdr:from>
    <xdr:to>
      <xdr:col>42</xdr:col>
      <xdr:colOff>320040</xdr:colOff>
      <xdr:row>26</xdr:row>
      <xdr:rowOff>167640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43</xdr:col>
      <xdr:colOff>121920</xdr:colOff>
      <xdr:row>20</xdr:row>
      <xdr:rowOff>152400</xdr:rowOff>
    </xdr:from>
    <xdr:to>
      <xdr:col>56</xdr:col>
      <xdr:colOff>320040</xdr:colOff>
      <xdr:row>26</xdr:row>
      <xdr:rowOff>167640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57</xdr:col>
      <xdr:colOff>121920</xdr:colOff>
      <xdr:row>20</xdr:row>
      <xdr:rowOff>152400</xdr:rowOff>
    </xdr:from>
    <xdr:to>
      <xdr:col>70</xdr:col>
      <xdr:colOff>320040</xdr:colOff>
      <xdr:row>26</xdr:row>
      <xdr:rowOff>167640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71</xdr:col>
      <xdr:colOff>121920</xdr:colOff>
      <xdr:row>20</xdr:row>
      <xdr:rowOff>152400</xdr:rowOff>
    </xdr:from>
    <xdr:to>
      <xdr:col>84</xdr:col>
      <xdr:colOff>320040</xdr:colOff>
      <xdr:row>26</xdr:row>
      <xdr:rowOff>167640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121920</xdr:colOff>
      <xdr:row>28</xdr:row>
      <xdr:rowOff>152400</xdr:rowOff>
    </xdr:from>
    <xdr:to>
      <xdr:col>14</xdr:col>
      <xdr:colOff>320040</xdr:colOff>
      <xdr:row>34</xdr:row>
      <xdr:rowOff>167640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121920</xdr:colOff>
      <xdr:row>28</xdr:row>
      <xdr:rowOff>152400</xdr:rowOff>
    </xdr:from>
    <xdr:to>
      <xdr:col>28</xdr:col>
      <xdr:colOff>320040</xdr:colOff>
      <xdr:row>34</xdr:row>
      <xdr:rowOff>167640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29</xdr:col>
      <xdr:colOff>121920</xdr:colOff>
      <xdr:row>28</xdr:row>
      <xdr:rowOff>152400</xdr:rowOff>
    </xdr:from>
    <xdr:to>
      <xdr:col>42</xdr:col>
      <xdr:colOff>320040</xdr:colOff>
      <xdr:row>34</xdr:row>
      <xdr:rowOff>167640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43</xdr:col>
      <xdr:colOff>121920</xdr:colOff>
      <xdr:row>28</xdr:row>
      <xdr:rowOff>152400</xdr:rowOff>
    </xdr:from>
    <xdr:to>
      <xdr:col>56</xdr:col>
      <xdr:colOff>320040</xdr:colOff>
      <xdr:row>34</xdr:row>
      <xdr:rowOff>167640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57</xdr:col>
      <xdr:colOff>121920</xdr:colOff>
      <xdr:row>28</xdr:row>
      <xdr:rowOff>152400</xdr:rowOff>
    </xdr:from>
    <xdr:to>
      <xdr:col>70</xdr:col>
      <xdr:colOff>320040</xdr:colOff>
      <xdr:row>34</xdr:row>
      <xdr:rowOff>167640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71</xdr:col>
      <xdr:colOff>121920</xdr:colOff>
      <xdr:row>28</xdr:row>
      <xdr:rowOff>152400</xdr:rowOff>
    </xdr:from>
    <xdr:to>
      <xdr:col>84</xdr:col>
      <xdr:colOff>320040</xdr:colOff>
      <xdr:row>34</xdr:row>
      <xdr:rowOff>167640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4</xdr:row>
      <xdr:rowOff>190500</xdr:rowOff>
    </xdr:from>
    <xdr:to>
      <xdr:col>14</xdr:col>
      <xdr:colOff>255270</xdr:colOff>
      <xdr:row>10</xdr:row>
      <xdr:rowOff>152400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410718</xdr:colOff>
      <xdr:row>1</xdr:row>
      <xdr:rowOff>471688</xdr:rowOff>
    </xdr:to>
    <xdr:pic>
      <xdr:nvPicPr>
        <xdr:cNvPr id="32" name="Picture 31" descr="C:\Users\Rachad B\Documents\My Conferences\~Package to www cooperation\KPI_Mega_Library_Logo.jp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0"/>
          <a:ext cx="1642618" cy="89078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931418</xdr:colOff>
      <xdr:row>1</xdr:row>
      <xdr:rowOff>471688</xdr:rowOff>
    </xdr:to>
    <xdr:pic>
      <xdr:nvPicPr>
        <xdr:cNvPr id="4" name="Picture 3" descr="C:\Users\Rachad B\Documents\My Conferences\~Package to www cooperation\KPI_Mega_Library_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42618" cy="8907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A49"/>
  <sheetViews>
    <sheetView showGridLines="0" tabSelected="1" zoomScale="50" zoomScaleNormal="5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T11" sqref="T11"/>
    </sheetView>
  </sheetViews>
  <sheetFormatPr defaultColWidth="9.21875" defaultRowHeight="13.8" x14ac:dyDescent="0.25"/>
  <cols>
    <col min="1" max="1" width="5" style="37" customWidth="1"/>
    <col min="2" max="2" width="27.21875" style="37" customWidth="1"/>
    <col min="3" max="3" width="47.21875" style="37" customWidth="1"/>
    <col min="4" max="4" width="60.21875" style="37" customWidth="1"/>
    <col min="5" max="5" width="46.21875" style="37" customWidth="1"/>
    <col min="6" max="6" width="14.21875" style="37" customWidth="1"/>
    <col min="7" max="7" width="11" style="60" customWidth="1"/>
    <col min="8" max="8" width="12.44140625" style="60" customWidth="1"/>
    <col min="9" max="9" width="11.77734375" style="60" customWidth="1"/>
    <col min="10" max="10" width="13.5546875" style="60" customWidth="1"/>
    <col min="11" max="53" width="6.77734375" style="37" customWidth="1"/>
    <col min="54" max="16384" width="9.21875" style="37"/>
  </cols>
  <sheetData>
    <row r="1" spans="1:53" ht="32.549999999999997" customHeight="1" x14ac:dyDescent="0.4">
      <c r="A1" s="29"/>
      <c r="B1" s="29"/>
      <c r="C1" s="29"/>
      <c r="D1" s="173" t="s">
        <v>74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91"/>
      <c r="AE1" s="91"/>
      <c r="AF1" s="91"/>
      <c r="AG1" s="91"/>
      <c r="AH1" s="91"/>
      <c r="AI1" s="91"/>
      <c r="AJ1" s="91"/>
      <c r="AK1" s="91"/>
      <c r="AL1" s="29"/>
      <c r="AM1" s="29"/>
      <c r="AN1" s="29"/>
      <c r="AO1" s="29"/>
      <c r="AP1" s="29"/>
      <c r="AQ1" s="29"/>
      <c r="AR1" s="29"/>
      <c r="AS1" s="29"/>
      <c r="AT1" s="172" t="s">
        <v>96</v>
      </c>
      <c r="AU1" s="172"/>
      <c r="AV1" s="172"/>
      <c r="AW1" s="172"/>
      <c r="AX1" s="172"/>
      <c r="AY1" s="172"/>
      <c r="AZ1" s="29"/>
      <c r="BA1" s="30"/>
    </row>
    <row r="2" spans="1:53" ht="52.2" customHeight="1" x14ac:dyDescent="0.3">
      <c r="A2" s="1"/>
      <c r="B2" s="1"/>
      <c r="C2" s="1"/>
      <c r="D2" s="181" t="s">
        <v>95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92"/>
      <c r="AE2" s="92"/>
      <c r="AF2" s="92"/>
      <c r="AG2" s="92"/>
      <c r="AH2" s="92"/>
      <c r="AI2" s="92"/>
      <c r="AJ2" s="92"/>
      <c r="AK2" s="92"/>
      <c r="AL2" s="1"/>
      <c r="AM2" s="1"/>
      <c r="AN2" s="1"/>
      <c r="AO2" s="1"/>
      <c r="AP2" s="1"/>
      <c r="AQ2" s="1"/>
      <c r="AR2" s="1"/>
      <c r="AS2" s="1"/>
      <c r="AT2" s="172"/>
      <c r="AU2" s="172"/>
      <c r="AV2" s="172"/>
      <c r="AW2" s="172"/>
      <c r="AX2" s="172"/>
      <c r="AY2" s="172"/>
      <c r="AZ2" s="1"/>
      <c r="BA2" s="19" t="s">
        <v>75</v>
      </c>
    </row>
    <row r="3" spans="1:53" ht="9" customHeight="1" x14ac:dyDescent="0.3">
      <c r="A3" s="12"/>
      <c r="B3" s="1"/>
      <c r="C3" s="1"/>
      <c r="D3" s="1"/>
      <c r="E3" s="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1" customHeight="1" thickBot="1" x14ac:dyDescent="0.3">
      <c r="A4" s="190" t="s">
        <v>0</v>
      </c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13" t="s">
        <v>8</v>
      </c>
      <c r="AA4" s="7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3"/>
    </row>
    <row r="5" spans="1:53" ht="24" customHeight="1" x14ac:dyDescent="0.25">
      <c r="A5" s="191"/>
      <c r="B5" s="166" t="s">
        <v>9</v>
      </c>
      <c r="C5" s="166"/>
      <c r="D5" s="166"/>
      <c r="E5" s="166"/>
      <c r="F5" s="166"/>
      <c r="G5" s="166"/>
      <c r="H5" s="166"/>
      <c r="I5" s="166"/>
      <c r="J5" s="166"/>
      <c r="K5" s="166"/>
      <c r="L5" s="8" t="s">
        <v>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5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68" t="s">
        <v>6</v>
      </c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70"/>
    </row>
    <row r="6" spans="1:53" ht="20.25" customHeight="1" x14ac:dyDescent="0.25">
      <c r="A6" s="191"/>
      <c r="B6" s="176" t="s">
        <v>19</v>
      </c>
      <c r="C6" s="176" t="s">
        <v>25</v>
      </c>
      <c r="D6" s="176" t="s">
        <v>22</v>
      </c>
      <c r="E6" s="177" t="s">
        <v>11</v>
      </c>
      <c r="F6" s="177" t="s">
        <v>4</v>
      </c>
      <c r="G6" s="177" t="s">
        <v>14</v>
      </c>
      <c r="H6" s="177" t="s">
        <v>27</v>
      </c>
      <c r="I6" s="177" t="s">
        <v>16</v>
      </c>
      <c r="J6" s="177" t="s">
        <v>12</v>
      </c>
      <c r="K6" s="178" t="s">
        <v>28</v>
      </c>
      <c r="L6" s="179">
        <v>2021</v>
      </c>
      <c r="M6" s="197">
        <v>2022</v>
      </c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8"/>
      <c r="Y6" s="205">
        <v>2022</v>
      </c>
      <c r="Z6" s="207">
        <v>2021</v>
      </c>
      <c r="AA6" s="199">
        <v>2022</v>
      </c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1"/>
      <c r="AM6" s="209">
        <v>2022</v>
      </c>
      <c r="AN6" s="193">
        <v>2021</v>
      </c>
      <c r="AO6" s="202">
        <v>2022</v>
      </c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4"/>
      <c r="BA6" s="195">
        <v>2022</v>
      </c>
    </row>
    <row r="7" spans="1:53" ht="42" customHeight="1" x14ac:dyDescent="0.25">
      <c r="A7" s="192"/>
      <c r="B7" s="176"/>
      <c r="C7" s="176"/>
      <c r="D7" s="176"/>
      <c r="E7" s="177"/>
      <c r="F7" s="177"/>
      <c r="G7" s="177"/>
      <c r="H7" s="177"/>
      <c r="I7" s="177"/>
      <c r="J7" s="177"/>
      <c r="K7" s="178"/>
      <c r="L7" s="180"/>
      <c r="M7" s="14">
        <v>1</v>
      </c>
      <c r="N7" s="15">
        <v>2</v>
      </c>
      <c r="O7" s="15">
        <v>3</v>
      </c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206"/>
      <c r="Z7" s="208"/>
      <c r="AA7" s="16">
        <v>1</v>
      </c>
      <c r="AB7" s="16">
        <v>2</v>
      </c>
      <c r="AC7" s="16">
        <v>3</v>
      </c>
      <c r="AD7" s="16">
        <v>4</v>
      </c>
      <c r="AE7" s="16">
        <v>5</v>
      </c>
      <c r="AF7" s="16">
        <v>6</v>
      </c>
      <c r="AG7" s="16">
        <v>7</v>
      </c>
      <c r="AH7" s="16">
        <v>8</v>
      </c>
      <c r="AI7" s="16">
        <v>9</v>
      </c>
      <c r="AJ7" s="16">
        <v>10</v>
      </c>
      <c r="AK7" s="16">
        <v>11</v>
      </c>
      <c r="AL7" s="16">
        <v>12</v>
      </c>
      <c r="AM7" s="210"/>
      <c r="AN7" s="194"/>
      <c r="AO7" s="171">
        <v>1</v>
      </c>
      <c r="AP7" s="171">
        <v>2</v>
      </c>
      <c r="AQ7" s="171">
        <v>3</v>
      </c>
      <c r="AR7" s="171">
        <v>4</v>
      </c>
      <c r="AS7" s="171">
        <v>5</v>
      </c>
      <c r="AT7" s="171">
        <v>6</v>
      </c>
      <c r="AU7" s="171">
        <v>7</v>
      </c>
      <c r="AV7" s="171">
        <v>8</v>
      </c>
      <c r="AW7" s="171">
        <v>9</v>
      </c>
      <c r="AX7" s="171">
        <v>10</v>
      </c>
      <c r="AY7" s="171">
        <v>11</v>
      </c>
      <c r="AZ7" s="171">
        <v>12</v>
      </c>
      <c r="BA7" s="196"/>
    </row>
    <row r="8" spans="1:53" ht="19.95" customHeight="1" x14ac:dyDescent="0.25">
      <c r="A8" s="25"/>
      <c r="B8" s="26"/>
      <c r="C8" s="26"/>
      <c r="D8" s="26"/>
      <c r="E8" s="27"/>
      <c r="F8" s="27"/>
      <c r="G8" s="27"/>
      <c r="H8" s="28">
        <f>H15+H22+H29+H36</f>
        <v>1</v>
      </c>
      <c r="I8" s="27"/>
      <c r="J8" s="27"/>
      <c r="K8" s="27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5"/>
      <c r="AO8" s="125">
        <f>((AO15*$H15)+(AO22*$H22)+(AO29*$H29)+(AO36*$H36))/$H8</f>
        <v>1.1750000000000003</v>
      </c>
      <c r="AP8" s="125">
        <f>((AP15*$H15)+(AP22*$H22)+(AP29*$H29)+(AP36*$H36))/$H8</f>
        <v>1.1750000000000003</v>
      </c>
      <c r="AQ8" s="125">
        <f t="shared" ref="AQ8:AX8" si="0">((AQ15*$H15)+(AQ22*$H22)+(AQ29*$H29)+(AQ36*$H36))/$H8</f>
        <v>1.17296511627907</v>
      </c>
      <c r="AR8" s="125">
        <f t="shared" si="0"/>
        <v>1.170977011494253</v>
      </c>
      <c r="AS8" s="125">
        <f t="shared" si="0"/>
        <v>1.1690340909090911</v>
      </c>
      <c r="AT8" s="125">
        <f t="shared" si="0"/>
        <v>1.1671348314606742</v>
      </c>
      <c r="AU8" s="125">
        <f t="shared" si="0"/>
        <v>1.1652777777777781</v>
      </c>
      <c r="AV8" s="125">
        <f t="shared" si="0"/>
        <v>1.1634615384615388</v>
      </c>
      <c r="AW8" s="125">
        <f t="shared" si="0"/>
        <v>1.1616847826086958</v>
      </c>
      <c r="AX8" s="125">
        <f t="shared" si="0"/>
        <v>1.1599462365591402</v>
      </c>
      <c r="AY8" s="125">
        <f>((AY15*$H15)+(AY22*$H22)+(AY29*$H29)+(AY36*$H36))/$H8</f>
        <v>1.161532147742818</v>
      </c>
      <c r="AZ8" s="125">
        <f>((AZ15*$H15)+(AZ22*$H22)+(AZ29*$H29)+(AZ36*$H36))/$H8</f>
        <v>1.1628431372549022</v>
      </c>
      <c r="BA8" s="126">
        <f>((BA15*$H15)+(BA22*$H22)+(BA29*$H29)+(BA36*$H36))/$H8</f>
        <v>1.0844444444444445</v>
      </c>
    </row>
    <row r="9" spans="1:53" s="51" customFormat="1" ht="66" customHeight="1" x14ac:dyDescent="0.3">
      <c r="A9" s="188" t="s">
        <v>18</v>
      </c>
      <c r="B9" s="94" t="s">
        <v>58</v>
      </c>
      <c r="C9" s="94" t="s">
        <v>52</v>
      </c>
      <c r="D9" s="94" t="s">
        <v>57</v>
      </c>
      <c r="E9" s="94" t="s">
        <v>70</v>
      </c>
      <c r="F9" s="95" t="s">
        <v>76</v>
      </c>
      <c r="G9" s="96" t="s">
        <v>53</v>
      </c>
      <c r="H9" s="97">
        <v>0.1</v>
      </c>
      <c r="I9" s="98" t="s">
        <v>54</v>
      </c>
      <c r="J9" s="98" t="s">
        <v>55</v>
      </c>
      <c r="K9" s="99" t="s">
        <v>56</v>
      </c>
      <c r="L9" s="107">
        <v>100</v>
      </c>
      <c r="M9" s="108">
        <v>100</v>
      </c>
      <c r="N9" s="108">
        <v>100</v>
      </c>
      <c r="O9" s="108">
        <v>101</v>
      </c>
      <c r="P9" s="108">
        <v>102</v>
      </c>
      <c r="Q9" s="108">
        <v>103</v>
      </c>
      <c r="R9" s="108">
        <v>104</v>
      </c>
      <c r="S9" s="108">
        <v>105</v>
      </c>
      <c r="T9" s="108">
        <v>106</v>
      </c>
      <c r="U9" s="108">
        <v>107</v>
      </c>
      <c r="V9" s="108">
        <v>108</v>
      </c>
      <c r="W9" s="108">
        <v>100</v>
      </c>
      <c r="X9" s="108">
        <v>100</v>
      </c>
      <c r="Y9" s="108">
        <v>100</v>
      </c>
      <c r="Z9" s="107"/>
      <c r="AA9" s="108">
        <v>85</v>
      </c>
      <c r="AB9" s="108">
        <v>85</v>
      </c>
      <c r="AC9" s="108">
        <v>86</v>
      </c>
      <c r="AD9" s="108">
        <v>87</v>
      </c>
      <c r="AE9" s="108">
        <v>88</v>
      </c>
      <c r="AF9" s="108">
        <v>89</v>
      </c>
      <c r="AG9" s="108">
        <v>90</v>
      </c>
      <c r="AH9" s="108">
        <v>91</v>
      </c>
      <c r="AI9" s="108">
        <v>92</v>
      </c>
      <c r="AJ9" s="108">
        <v>93</v>
      </c>
      <c r="AK9" s="108">
        <v>85</v>
      </c>
      <c r="AL9" s="108">
        <v>85</v>
      </c>
      <c r="AM9" s="110">
        <v>90</v>
      </c>
      <c r="AN9" s="111" t="str">
        <f t="shared" ref="AN9:AP14" si="1">IF(L9="","0",IF(Z9="","00",IF(AND(L9&lt;0,$K9="I",Z9&lt;0),(L9/Z9),IF(AND(L9&lt;0,$K9="D",Z9&lt;0),(Z9/L9),IF(AND(L9&gt;0,$K9="D",Z9&lt;0),-(L9/Z9),IF(AND(L9=0,Z9=0),1,IF(AND(Z9=0,$K9="D"),1,IF(AND(L9=0,$K9="I"),1,IF($K9="D",L9/Z9,Z9/L9)))))))))</f>
        <v>00</v>
      </c>
      <c r="AO9" s="111">
        <f t="shared" si="1"/>
        <v>1.1764705882352942</v>
      </c>
      <c r="AP9" s="111">
        <f t="shared" si="1"/>
        <v>1.1764705882352942</v>
      </c>
      <c r="AQ9" s="111">
        <f t="shared" ref="AQ9:AX14" si="2">IF(O9="","0",IF(AC9="","00",IF(AND(O9&lt;0,$K9="I",AC9&lt;0),(O9/AC9),IF(AND(O9&lt;0,$K9="D",AC9&lt;0),(AC9/O9),IF(AND(O9&gt;0,$K9="D",AC9&lt;0),-(O9/AC9),IF(AND(O9=0,AC9=0),1,IF(AND(AC9=0,$K9="D"),1,IF(AND(O9=0,$K9="I"),1,IF($K9="D",O9/AC9,AC9/O9)))))))))</f>
        <v>1.1744186046511629</v>
      </c>
      <c r="AR9" s="111">
        <f t="shared" si="2"/>
        <v>1.1724137931034482</v>
      </c>
      <c r="AS9" s="111">
        <f t="shared" si="2"/>
        <v>1.1704545454545454</v>
      </c>
      <c r="AT9" s="111">
        <f t="shared" si="2"/>
        <v>1.1685393258426966</v>
      </c>
      <c r="AU9" s="111">
        <f t="shared" si="2"/>
        <v>1.1666666666666667</v>
      </c>
      <c r="AV9" s="111">
        <f t="shared" si="2"/>
        <v>1.1648351648351649</v>
      </c>
      <c r="AW9" s="111">
        <f t="shared" si="2"/>
        <v>1.1630434782608696</v>
      </c>
      <c r="AX9" s="111">
        <f t="shared" si="2"/>
        <v>1.1612903225806452</v>
      </c>
      <c r="AY9" s="111">
        <f t="shared" ref="AY9:AY14" si="3">IF(W9="","0",IF(AC9="","00",IF(AND(W9&lt;0,$K9="I",AC9&lt;0),(W9/AC9),IF(AND(W9&lt;0,$K9="D",AC9&lt;0),(AC9/W9),IF(AND(W9&gt;0,$K9="D",AC9&lt;0),-(W9/AC9),IF(AND(W9=0,AC9=0),1,IF(AND(AC9=0,$K9="D"),1,IF(AND(W9=0,$K9="I"),1,IF($K9="D",W9/AC9,AC9/W9)))))))))</f>
        <v>1.1627906976744187</v>
      </c>
      <c r="AZ9" s="111">
        <f t="shared" ref="AZ9:BA14" si="4">IF(X9="","0",IF(AL9="","00",IF(AND(X9&lt;0,$K9="I",AL9&lt;0),(X9/AL9),IF(AND(X9&lt;0,$K9="D",AL9&lt;0),(AL9/X9),IF(AND(X9&gt;0,$K9="D",AL9&lt;0),-(X9/AL9),IF(AND(X9=0,AL9=0),1,IF(AND(AL9=0,$K9="D"),1,IF(AND(X9=0,$K9="I"),1,IF($K9="D",X9/AL9,AL9/X9)))))))))</f>
        <v>1.1764705882352942</v>
      </c>
      <c r="BA9" s="111">
        <f t="shared" si="4"/>
        <v>1.1111111111111112</v>
      </c>
    </row>
    <row r="10" spans="1:53" s="51" customFormat="1" ht="66" customHeight="1" x14ac:dyDescent="0.3">
      <c r="A10" s="189"/>
      <c r="B10" s="94" t="s">
        <v>58</v>
      </c>
      <c r="C10" s="94" t="s">
        <v>52</v>
      </c>
      <c r="D10" s="94" t="s">
        <v>57</v>
      </c>
      <c r="E10" s="94" t="s">
        <v>70</v>
      </c>
      <c r="F10" s="95" t="s">
        <v>76</v>
      </c>
      <c r="G10" s="96" t="s">
        <v>53</v>
      </c>
      <c r="H10" s="97">
        <v>0.05</v>
      </c>
      <c r="I10" s="98" t="s">
        <v>54</v>
      </c>
      <c r="J10" s="98" t="s">
        <v>55</v>
      </c>
      <c r="K10" s="99" t="s">
        <v>56</v>
      </c>
      <c r="L10" s="107">
        <v>100</v>
      </c>
      <c r="M10" s="108">
        <v>100</v>
      </c>
      <c r="N10" s="108">
        <v>100</v>
      </c>
      <c r="O10" s="108">
        <v>101</v>
      </c>
      <c r="P10" s="108">
        <v>102</v>
      </c>
      <c r="Q10" s="108">
        <v>103</v>
      </c>
      <c r="R10" s="108">
        <v>104</v>
      </c>
      <c r="S10" s="108">
        <v>105</v>
      </c>
      <c r="T10" s="108">
        <v>106</v>
      </c>
      <c r="U10" s="108">
        <v>107</v>
      </c>
      <c r="V10" s="108">
        <v>108</v>
      </c>
      <c r="W10" s="108">
        <v>100</v>
      </c>
      <c r="X10" s="108">
        <v>100</v>
      </c>
      <c r="Y10" s="108">
        <v>100</v>
      </c>
      <c r="Z10" s="107"/>
      <c r="AA10" s="108">
        <v>85</v>
      </c>
      <c r="AB10" s="108">
        <v>85</v>
      </c>
      <c r="AC10" s="108">
        <v>86</v>
      </c>
      <c r="AD10" s="108">
        <v>87</v>
      </c>
      <c r="AE10" s="108">
        <v>88</v>
      </c>
      <c r="AF10" s="108">
        <v>89</v>
      </c>
      <c r="AG10" s="108">
        <v>90</v>
      </c>
      <c r="AH10" s="108">
        <v>91</v>
      </c>
      <c r="AI10" s="108">
        <v>92</v>
      </c>
      <c r="AJ10" s="108">
        <v>93</v>
      </c>
      <c r="AK10" s="108">
        <v>85</v>
      </c>
      <c r="AL10" s="108">
        <v>85</v>
      </c>
      <c r="AM10" s="110">
        <v>90</v>
      </c>
      <c r="AN10" s="111" t="str">
        <f t="shared" si="1"/>
        <v>00</v>
      </c>
      <c r="AO10" s="111">
        <f t="shared" si="1"/>
        <v>1.1764705882352942</v>
      </c>
      <c r="AP10" s="111">
        <f t="shared" si="1"/>
        <v>1.1764705882352942</v>
      </c>
      <c r="AQ10" s="111">
        <f t="shared" si="2"/>
        <v>1.1744186046511629</v>
      </c>
      <c r="AR10" s="111">
        <f t="shared" si="2"/>
        <v>1.1724137931034482</v>
      </c>
      <c r="AS10" s="111">
        <f t="shared" si="2"/>
        <v>1.1704545454545454</v>
      </c>
      <c r="AT10" s="111">
        <f t="shared" si="2"/>
        <v>1.1685393258426966</v>
      </c>
      <c r="AU10" s="111">
        <f t="shared" si="2"/>
        <v>1.1666666666666667</v>
      </c>
      <c r="AV10" s="111">
        <f t="shared" si="2"/>
        <v>1.1648351648351649</v>
      </c>
      <c r="AW10" s="111">
        <f t="shared" si="2"/>
        <v>1.1630434782608696</v>
      </c>
      <c r="AX10" s="111">
        <f t="shared" si="2"/>
        <v>1.1612903225806452</v>
      </c>
      <c r="AY10" s="111">
        <f t="shared" si="3"/>
        <v>1.1627906976744187</v>
      </c>
      <c r="AZ10" s="111">
        <f t="shared" si="4"/>
        <v>1.1764705882352942</v>
      </c>
      <c r="BA10" s="111">
        <f t="shared" si="4"/>
        <v>1.1111111111111112</v>
      </c>
    </row>
    <row r="11" spans="1:53" s="51" customFormat="1" ht="66" customHeight="1" x14ac:dyDescent="0.3">
      <c r="A11" s="189"/>
      <c r="B11" s="94" t="s">
        <v>58</v>
      </c>
      <c r="C11" s="94" t="s">
        <v>52</v>
      </c>
      <c r="D11" s="94" t="s">
        <v>57</v>
      </c>
      <c r="E11" s="94" t="s">
        <v>70</v>
      </c>
      <c r="F11" s="95" t="s">
        <v>76</v>
      </c>
      <c r="G11" s="96" t="s">
        <v>53</v>
      </c>
      <c r="H11" s="97">
        <v>0.05</v>
      </c>
      <c r="I11" s="98" t="s">
        <v>54</v>
      </c>
      <c r="J11" s="98" t="s">
        <v>55</v>
      </c>
      <c r="K11" s="99" t="s">
        <v>56</v>
      </c>
      <c r="L11" s="107">
        <v>100</v>
      </c>
      <c r="M11" s="108">
        <v>100</v>
      </c>
      <c r="N11" s="108">
        <v>100</v>
      </c>
      <c r="O11" s="108">
        <v>101</v>
      </c>
      <c r="P11" s="108">
        <v>102</v>
      </c>
      <c r="Q11" s="108">
        <v>103</v>
      </c>
      <c r="R11" s="108">
        <v>104</v>
      </c>
      <c r="S11" s="108">
        <v>105</v>
      </c>
      <c r="T11" s="108">
        <v>106</v>
      </c>
      <c r="U11" s="108">
        <v>107</v>
      </c>
      <c r="V11" s="108">
        <v>108</v>
      </c>
      <c r="W11" s="108">
        <v>100</v>
      </c>
      <c r="X11" s="108">
        <v>100</v>
      </c>
      <c r="Y11" s="108">
        <v>100</v>
      </c>
      <c r="Z11" s="107"/>
      <c r="AA11" s="108">
        <v>85</v>
      </c>
      <c r="AB11" s="108">
        <v>85</v>
      </c>
      <c r="AC11" s="108">
        <v>86</v>
      </c>
      <c r="AD11" s="108">
        <v>87</v>
      </c>
      <c r="AE11" s="108">
        <v>88</v>
      </c>
      <c r="AF11" s="108">
        <v>89</v>
      </c>
      <c r="AG11" s="108">
        <v>90</v>
      </c>
      <c r="AH11" s="108">
        <v>91</v>
      </c>
      <c r="AI11" s="108">
        <v>92</v>
      </c>
      <c r="AJ11" s="108">
        <v>93</v>
      </c>
      <c r="AK11" s="108">
        <v>85</v>
      </c>
      <c r="AL11" s="108">
        <v>85</v>
      </c>
      <c r="AM11" s="110">
        <v>90</v>
      </c>
      <c r="AN11" s="111" t="str">
        <f t="shared" si="1"/>
        <v>00</v>
      </c>
      <c r="AO11" s="111">
        <f t="shared" si="1"/>
        <v>1.1764705882352942</v>
      </c>
      <c r="AP11" s="111">
        <f t="shared" si="1"/>
        <v>1.1764705882352942</v>
      </c>
      <c r="AQ11" s="111">
        <f t="shared" si="2"/>
        <v>1.1744186046511629</v>
      </c>
      <c r="AR11" s="111">
        <f t="shared" si="2"/>
        <v>1.1724137931034482</v>
      </c>
      <c r="AS11" s="111">
        <f t="shared" si="2"/>
        <v>1.1704545454545454</v>
      </c>
      <c r="AT11" s="111">
        <f t="shared" si="2"/>
        <v>1.1685393258426966</v>
      </c>
      <c r="AU11" s="111">
        <f t="shared" si="2"/>
        <v>1.1666666666666667</v>
      </c>
      <c r="AV11" s="111">
        <f t="shared" si="2"/>
        <v>1.1648351648351649</v>
      </c>
      <c r="AW11" s="111">
        <f t="shared" si="2"/>
        <v>1.1630434782608696</v>
      </c>
      <c r="AX11" s="111">
        <f t="shared" si="2"/>
        <v>1.1612903225806452</v>
      </c>
      <c r="AY11" s="111">
        <f t="shared" si="3"/>
        <v>1.1627906976744187</v>
      </c>
      <c r="AZ11" s="111">
        <f t="shared" si="4"/>
        <v>1.1764705882352942</v>
      </c>
      <c r="BA11" s="111">
        <f t="shared" si="4"/>
        <v>1.1111111111111112</v>
      </c>
    </row>
    <row r="12" spans="1:53" s="51" customFormat="1" ht="66" customHeight="1" x14ac:dyDescent="0.3">
      <c r="A12" s="189"/>
      <c r="B12" s="94" t="s">
        <v>58</v>
      </c>
      <c r="C12" s="94" t="s">
        <v>52</v>
      </c>
      <c r="D12" s="94" t="s">
        <v>57</v>
      </c>
      <c r="E12" s="94" t="s">
        <v>70</v>
      </c>
      <c r="F12" s="95" t="s">
        <v>76</v>
      </c>
      <c r="G12" s="96" t="s">
        <v>53</v>
      </c>
      <c r="H12" s="97">
        <v>0.05</v>
      </c>
      <c r="I12" s="98" t="s">
        <v>54</v>
      </c>
      <c r="J12" s="98" t="s">
        <v>55</v>
      </c>
      <c r="K12" s="99" t="s">
        <v>56</v>
      </c>
      <c r="L12" s="107">
        <v>100</v>
      </c>
      <c r="M12" s="108">
        <v>100</v>
      </c>
      <c r="N12" s="108">
        <v>100</v>
      </c>
      <c r="O12" s="108">
        <v>101</v>
      </c>
      <c r="P12" s="108">
        <v>102</v>
      </c>
      <c r="Q12" s="108">
        <v>103</v>
      </c>
      <c r="R12" s="108">
        <v>104</v>
      </c>
      <c r="S12" s="108">
        <v>105</v>
      </c>
      <c r="T12" s="108">
        <v>106</v>
      </c>
      <c r="U12" s="108">
        <v>107</v>
      </c>
      <c r="V12" s="108">
        <v>108</v>
      </c>
      <c r="W12" s="108">
        <v>100</v>
      </c>
      <c r="X12" s="108">
        <v>100</v>
      </c>
      <c r="Y12" s="108">
        <v>100</v>
      </c>
      <c r="Z12" s="107"/>
      <c r="AA12" s="108">
        <v>85</v>
      </c>
      <c r="AB12" s="108">
        <v>85</v>
      </c>
      <c r="AC12" s="108">
        <v>86</v>
      </c>
      <c r="AD12" s="108">
        <v>87</v>
      </c>
      <c r="AE12" s="108">
        <v>88</v>
      </c>
      <c r="AF12" s="108">
        <v>89</v>
      </c>
      <c r="AG12" s="108">
        <v>90</v>
      </c>
      <c r="AH12" s="108">
        <v>91</v>
      </c>
      <c r="AI12" s="108">
        <v>92</v>
      </c>
      <c r="AJ12" s="108">
        <v>93</v>
      </c>
      <c r="AK12" s="108">
        <v>85</v>
      </c>
      <c r="AL12" s="108">
        <v>85</v>
      </c>
      <c r="AM12" s="110">
        <v>90</v>
      </c>
      <c r="AN12" s="111" t="str">
        <f t="shared" si="1"/>
        <v>00</v>
      </c>
      <c r="AO12" s="111">
        <f t="shared" si="1"/>
        <v>1.1764705882352942</v>
      </c>
      <c r="AP12" s="111">
        <f t="shared" si="1"/>
        <v>1.1764705882352942</v>
      </c>
      <c r="AQ12" s="111">
        <f t="shared" si="2"/>
        <v>1.1744186046511629</v>
      </c>
      <c r="AR12" s="111">
        <f t="shared" si="2"/>
        <v>1.1724137931034482</v>
      </c>
      <c r="AS12" s="111">
        <f t="shared" si="2"/>
        <v>1.1704545454545454</v>
      </c>
      <c r="AT12" s="111">
        <f t="shared" si="2"/>
        <v>1.1685393258426966</v>
      </c>
      <c r="AU12" s="111">
        <f t="shared" si="2"/>
        <v>1.1666666666666667</v>
      </c>
      <c r="AV12" s="111">
        <f t="shared" si="2"/>
        <v>1.1648351648351649</v>
      </c>
      <c r="AW12" s="111">
        <f t="shared" si="2"/>
        <v>1.1630434782608696</v>
      </c>
      <c r="AX12" s="111">
        <f t="shared" si="2"/>
        <v>1.1612903225806452</v>
      </c>
      <c r="AY12" s="111">
        <f t="shared" si="3"/>
        <v>1.1627906976744187</v>
      </c>
      <c r="AZ12" s="111">
        <f t="shared" si="4"/>
        <v>1.1764705882352942</v>
      </c>
      <c r="BA12" s="111">
        <f t="shared" si="4"/>
        <v>1.1111111111111112</v>
      </c>
    </row>
    <row r="13" spans="1:53" s="51" customFormat="1" ht="66" customHeight="1" x14ac:dyDescent="0.3">
      <c r="A13" s="189"/>
      <c r="B13" s="94" t="s">
        <v>58</v>
      </c>
      <c r="C13" s="94" t="s">
        <v>52</v>
      </c>
      <c r="D13" s="94" t="s">
        <v>57</v>
      </c>
      <c r="E13" s="94" t="s">
        <v>70</v>
      </c>
      <c r="F13" s="95" t="s">
        <v>76</v>
      </c>
      <c r="G13" s="96" t="s">
        <v>53</v>
      </c>
      <c r="H13" s="97">
        <v>0.05</v>
      </c>
      <c r="I13" s="98" t="s">
        <v>54</v>
      </c>
      <c r="J13" s="98" t="s">
        <v>55</v>
      </c>
      <c r="K13" s="99" t="s">
        <v>56</v>
      </c>
      <c r="L13" s="107">
        <v>100</v>
      </c>
      <c r="M13" s="108">
        <v>100</v>
      </c>
      <c r="N13" s="108">
        <v>100</v>
      </c>
      <c r="O13" s="108">
        <v>101</v>
      </c>
      <c r="P13" s="108">
        <v>102</v>
      </c>
      <c r="Q13" s="108">
        <v>103</v>
      </c>
      <c r="R13" s="108">
        <v>104</v>
      </c>
      <c r="S13" s="108">
        <v>105</v>
      </c>
      <c r="T13" s="108">
        <v>106</v>
      </c>
      <c r="U13" s="108">
        <v>107</v>
      </c>
      <c r="V13" s="108">
        <v>108</v>
      </c>
      <c r="W13" s="108">
        <v>100</v>
      </c>
      <c r="X13" s="108">
        <v>100</v>
      </c>
      <c r="Y13" s="108">
        <v>100</v>
      </c>
      <c r="Z13" s="107"/>
      <c r="AA13" s="108">
        <v>85</v>
      </c>
      <c r="AB13" s="108">
        <v>85</v>
      </c>
      <c r="AC13" s="108">
        <v>86</v>
      </c>
      <c r="AD13" s="108">
        <v>87</v>
      </c>
      <c r="AE13" s="108">
        <v>88</v>
      </c>
      <c r="AF13" s="108">
        <v>89</v>
      </c>
      <c r="AG13" s="108">
        <v>90</v>
      </c>
      <c r="AH13" s="108">
        <v>91</v>
      </c>
      <c r="AI13" s="108">
        <v>92</v>
      </c>
      <c r="AJ13" s="108">
        <v>93</v>
      </c>
      <c r="AK13" s="108">
        <v>85</v>
      </c>
      <c r="AL13" s="108">
        <v>85</v>
      </c>
      <c r="AM13" s="110">
        <v>90</v>
      </c>
      <c r="AN13" s="111" t="str">
        <f t="shared" si="1"/>
        <v>00</v>
      </c>
      <c r="AO13" s="111">
        <f t="shared" si="1"/>
        <v>1.1764705882352942</v>
      </c>
      <c r="AP13" s="111">
        <f t="shared" si="1"/>
        <v>1.1764705882352942</v>
      </c>
      <c r="AQ13" s="111">
        <f t="shared" si="2"/>
        <v>1.1744186046511629</v>
      </c>
      <c r="AR13" s="111">
        <f t="shared" si="2"/>
        <v>1.1724137931034482</v>
      </c>
      <c r="AS13" s="111">
        <f t="shared" si="2"/>
        <v>1.1704545454545454</v>
      </c>
      <c r="AT13" s="111">
        <f t="shared" si="2"/>
        <v>1.1685393258426966</v>
      </c>
      <c r="AU13" s="111">
        <f t="shared" si="2"/>
        <v>1.1666666666666667</v>
      </c>
      <c r="AV13" s="111">
        <f t="shared" si="2"/>
        <v>1.1648351648351649</v>
      </c>
      <c r="AW13" s="111">
        <f t="shared" si="2"/>
        <v>1.1630434782608696</v>
      </c>
      <c r="AX13" s="111">
        <f t="shared" si="2"/>
        <v>1.1612903225806452</v>
      </c>
      <c r="AY13" s="111">
        <f t="shared" si="3"/>
        <v>1.1627906976744187</v>
      </c>
      <c r="AZ13" s="111">
        <f t="shared" si="4"/>
        <v>1.1764705882352942</v>
      </c>
      <c r="BA13" s="111">
        <f t="shared" si="4"/>
        <v>1.1111111111111112</v>
      </c>
    </row>
    <row r="14" spans="1:53" s="51" customFormat="1" ht="66" customHeight="1" x14ac:dyDescent="0.3">
      <c r="A14" s="189"/>
      <c r="B14" s="94" t="s">
        <v>58</v>
      </c>
      <c r="C14" s="94" t="s">
        <v>52</v>
      </c>
      <c r="D14" s="94" t="s">
        <v>57</v>
      </c>
      <c r="E14" s="94" t="s">
        <v>70</v>
      </c>
      <c r="F14" s="95" t="s">
        <v>76</v>
      </c>
      <c r="G14" s="96" t="s">
        <v>53</v>
      </c>
      <c r="H14" s="97">
        <v>0.05</v>
      </c>
      <c r="I14" s="98" t="s">
        <v>54</v>
      </c>
      <c r="J14" s="98" t="s">
        <v>55</v>
      </c>
      <c r="K14" s="99" t="s">
        <v>56</v>
      </c>
      <c r="L14" s="107">
        <v>100</v>
      </c>
      <c r="M14" s="108">
        <v>100</v>
      </c>
      <c r="N14" s="108">
        <v>100</v>
      </c>
      <c r="O14" s="108">
        <v>101</v>
      </c>
      <c r="P14" s="108">
        <v>102</v>
      </c>
      <c r="Q14" s="108">
        <v>103</v>
      </c>
      <c r="R14" s="108">
        <v>104</v>
      </c>
      <c r="S14" s="108">
        <v>105</v>
      </c>
      <c r="T14" s="108">
        <v>106</v>
      </c>
      <c r="U14" s="108">
        <v>107</v>
      </c>
      <c r="V14" s="108">
        <v>108</v>
      </c>
      <c r="W14" s="108">
        <v>100</v>
      </c>
      <c r="X14" s="108">
        <v>100</v>
      </c>
      <c r="Y14" s="108">
        <v>100</v>
      </c>
      <c r="Z14" s="107"/>
      <c r="AA14" s="108">
        <v>85</v>
      </c>
      <c r="AB14" s="108">
        <v>85</v>
      </c>
      <c r="AC14" s="108">
        <v>86</v>
      </c>
      <c r="AD14" s="108">
        <v>87</v>
      </c>
      <c r="AE14" s="108">
        <v>88</v>
      </c>
      <c r="AF14" s="108">
        <v>89</v>
      </c>
      <c r="AG14" s="108">
        <v>90</v>
      </c>
      <c r="AH14" s="108">
        <v>91</v>
      </c>
      <c r="AI14" s="108">
        <v>92</v>
      </c>
      <c r="AJ14" s="108">
        <v>93</v>
      </c>
      <c r="AK14" s="108">
        <v>85</v>
      </c>
      <c r="AL14" s="108">
        <v>85</v>
      </c>
      <c r="AM14" s="110">
        <v>100</v>
      </c>
      <c r="AN14" s="112" t="str">
        <f t="shared" si="1"/>
        <v>00</v>
      </c>
      <c r="AO14" s="113">
        <f t="shared" si="1"/>
        <v>1.1764705882352942</v>
      </c>
      <c r="AP14" s="113">
        <f t="shared" si="1"/>
        <v>1.1764705882352942</v>
      </c>
      <c r="AQ14" s="113">
        <f t="shared" si="2"/>
        <v>1.1744186046511629</v>
      </c>
      <c r="AR14" s="113">
        <f t="shared" si="2"/>
        <v>1.1724137931034482</v>
      </c>
      <c r="AS14" s="113">
        <f t="shared" si="2"/>
        <v>1.1704545454545454</v>
      </c>
      <c r="AT14" s="113">
        <f t="shared" si="2"/>
        <v>1.1685393258426966</v>
      </c>
      <c r="AU14" s="113">
        <f t="shared" si="2"/>
        <v>1.1666666666666667</v>
      </c>
      <c r="AV14" s="113">
        <f t="shared" si="2"/>
        <v>1.1648351648351649</v>
      </c>
      <c r="AW14" s="113">
        <f t="shared" si="2"/>
        <v>1.1630434782608696</v>
      </c>
      <c r="AX14" s="113">
        <f t="shared" si="2"/>
        <v>1.1612903225806452</v>
      </c>
      <c r="AY14" s="113">
        <f t="shared" si="3"/>
        <v>1.1627906976744187</v>
      </c>
      <c r="AZ14" s="113">
        <f t="shared" si="4"/>
        <v>1.1764705882352942</v>
      </c>
      <c r="BA14" s="113">
        <f t="shared" si="4"/>
        <v>1</v>
      </c>
    </row>
    <row r="15" spans="1:53" ht="19.95" customHeight="1" x14ac:dyDescent="0.25">
      <c r="A15" s="31"/>
      <c r="B15" s="142"/>
      <c r="C15" s="143"/>
      <c r="D15" s="143"/>
      <c r="E15" s="144"/>
      <c r="F15" s="145"/>
      <c r="G15" s="145"/>
      <c r="H15" s="146">
        <f>SUM(H9:H14)</f>
        <v>0.35</v>
      </c>
      <c r="I15" s="145"/>
      <c r="J15" s="145"/>
      <c r="K15" s="147"/>
      <c r="L15" s="148"/>
      <c r="M15" s="148">
        <f>IF(M9="",0,$H9)+IF(M10="",0,$H10)+IF(M11="",0,$H11)+IF(M12="",0,$H12)+IF(M13="",0,$H13)+IF(M14="",0,$H14)</f>
        <v>0.35</v>
      </c>
      <c r="N15" s="148">
        <f t="shared" ref="N15:Y15" si="5">IF(N9="",0,$H9)+IF(N10="",0,$H10)+IF(N11="",0,$H11)+IF(N12="",0,$H12)+IF(N13="",0,$H13)+IF(N14="",0,$H14)</f>
        <v>0.35</v>
      </c>
      <c r="O15" s="148">
        <f t="shared" ref="O15:V15" si="6">IF(O9="",0,$H9)+IF(O10="",0,$H10)+IF(O11="",0,$H11)+IF(O12="",0,$H12)+IF(O13="",0,$H13)+IF(O14="",0,$H14)</f>
        <v>0.35</v>
      </c>
      <c r="P15" s="148">
        <f t="shared" si="6"/>
        <v>0.35</v>
      </c>
      <c r="Q15" s="148">
        <f t="shared" si="6"/>
        <v>0.35</v>
      </c>
      <c r="R15" s="148">
        <f t="shared" si="6"/>
        <v>0.35</v>
      </c>
      <c r="S15" s="148">
        <f t="shared" si="6"/>
        <v>0.35</v>
      </c>
      <c r="T15" s="148">
        <f t="shared" si="6"/>
        <v>0.35</v>
      </c>
      <c r="U15" s="148">
        <f t="shared" si="6"/>
        <v>0.35</v>
      </c>
      <c r="V15" s="148">
        <f t="shared" si="6"/>
        <v>0.35</v>
      </c>
      <c r="W15" s="148">
        <f>IF(W9="",0,$H9)+IF(W10="",0,$H10)+IF(W11="",0,$H11)+IF(W12="",0,$H12)+IF(W13="",0,$H13)+IF(W14="",0,$H14)</f>
        <v>0.35</v>
      </c>
      <c r="X15" s="148">
        <f t="shared" si="5"/>
        <v>0.35</v>
      </c>
      <c r="Y15" s="148">
        <f t="shared" si="5"/>
        <v>0.35</v>
      </c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22"/>
      <c r="AO15" s="122">
        <f>((AO9*$H9)+(AO10*$H10)+(AO11*$H11)+(AO12*$H12)+(AO13*$H13)+(AO14*$H14))/M15</f>
        <v>1.1764705882352944</v>
      </c>
      <c r="AP15" s="122">
        <f>((AP9*$H9)+(AP10*$H10)+(AP11*$H11)+(AP12*$H12)+(AP13*$H13)+(AP14*$H14))/N15</f>
        <v>1.1764705882352944</v>
      </c>
      <c r="AQ15" s="122">
        <f t="shared" ref="AQ15:AX15" si="7">((AQ9*$H9)+(AQ10*$H10)+(AQ11*$H11)+(AQ12*$H12)+(AQ13*$H13)+(AQ14*$H14))/O15</f>
        <v>1.1744186046511629</v>
      </c>
      <c r="AR15" s="122">
        <f t="shared" si="7"/>
        <v>1.1724137931034484</v>
      </c>
      <c r="AS15" s="122">
        <f t="shared" si="7"/>
        <v>1.1704545454545456</v>
      </c>
      <c r="AT15" s="122">
        <f>((AT9*$H9)+(AT10*$H10)+(AT11*$H11)+(AT12*$H12)+(AT13*$H13)+(AT14*$H14))/R15</f>
        <v>1.1685393258426968</v>
      </c>
      <c r="AU15" s="122">
        <f t="shared" si="7"/>
        <v>1.166666666666667</v>
      </c>
      <c r="AV15" s="122">
        <f t="shared" si="7"/>
        <v>1.1648351648351651</v>
      </c>
      <c r="AW15" s="122">
        <f t="shared" si="7"/>
        <v>1.1630434782608698</v>
      </c>
      <c r="AX15" s="122">
        <f t="shared" si="7"/>
        <v>1.1612903225806457</v>
      </c>
      <c r="AY15" s="122">
        <f>((AY9*$H9)+(AY10*$H10)+(AY11*$H11)+(AY12*$H12)+(AY13*$H13)+(AY14*$H14))/W15</f>
        <v>1.1627906976744187</v>
      </c>
      <c r="AZ15" s="122">
        <f>((AZ9*$H9)+(AZ10*$H10)+(AZ11*$H11)+(AZ12*$H12)+(AZ13*$H13)+(AZ14*$H14))/X15</f>
        <v>1.1764705882352944</v>
      </c>
      <c r="BA15" s="123">
        <f>((BA9*$H9)+(BA10*$H10)+(BA11*$H11)+(BA12*$H12)+(BA13*$H13)+(BA14*$H14))/Y15</f>
        <v>1.0952380952380953</v>
      </c>
    </row>
    <row r="16" spans="1:53" s="51" customFormat="1" ht="66" customHeight="1" x14ac:dyDescent="0.3">
      <c r="A16" s="186" t="s">
        <v>17</v>
      </c>
      <c r="B16" s="94" t="s">
        <v>77</v>
      </c>
      <c r="C16" s="94" t="s">
        <v>52</v>
      </c>
      <c r="D16" s="94" t="s">
        <v>57</v>
      </c>
      <c r="E16" s="94" t="s">
        <v>70</v>
      </c>
      <c r="F16" s="95" t="s">
        <v>76</v>
      </c>
      <c r="G16" s="96" t="s">
        <v>53</v>
      </c>
      <c r="H16" s="97">
        <v>0.05</v>
      </c>
      <c r="I16" s="98" t="s">
        <v>54</v>
      </c>
      <c r="J16" s="98" t="s">
        <v>55</v>
      </c>
      <c r="K16" s="99" t="s">
        <v>56</v>
      </c>
      <c r="L16" s="107">
        <v>100</v>
      </c>
      <c r="M16" s="108">
        <v>100</v>
      </c>
      <c r="N16" s="108">
        <v>100</v>
      </c>
      <c r="O16" s="108">
        <v>101</v>
      </c>
      <c r="P16" s="108">
        <v>102</v>
      </c>
      <c r="Q16" s="108">
        <v>103</v>
      </c>
      <c r="R16" s="108">
        <v>104</v>
      </c>
      <c r="S16" s="108">
        <v>105</v>
      </c>
      <c r="T16" s="108">
        <v>106</v>
      </c>
      <c r="U16" s="108">
        <v>107</v>
      </c>
      <c r="V16" s="108">
        <v>108</v>
      </c>
      <c r="W16" s="108">
        <v>100</v>
      </c>
      <c r="X16" s="108">
        <v>100</v>
      </c>
      <c r="Y16" s="108">
        <v>100</v>
      </c>
      <c r="Z16" s="107"/>
      <c r="AA16" s="108">
        <v>85</v>
      </c>
      <c r="AB16" s="108">
        <v>85</v>
      </c>
      <c r="AC16" s="108">
        <v>86</v>
      </c>
      <c r="AD16" s="108">
        <v>87</v>
      </c>
      <c r="AE16" s="108">
        <v>88</v>
      </c>
      <c r="AF16" s="108">
        <v>89</v>
      </c>
      <c r="AG16" s="108">
        <v>90</v>
      </c>
      <c r="AH16" s="108">
        <v>91</v>
      </c>
      <c r="AI16" s="108">
        <v>92</v>
      </c>
      <c r="AJ16" s="108">
        <v>93</v>
      </c>
      <c r="AK16" s="108">
        <v>85</v>
      </c>
      <c r="AL16" s="108">
        <v>85</v>
      </c>
      <c r="AM16" s="110">
        <v>90</v>
      </c>
      <c r="AN16" s="111" t="str">
        <f t="shared" ref="AN16:AP21" si="8">IF(L16="","0",IF(Z16="","00",IF(AND(L16&lt;0,$K16="I",Z16&lt;0),(L16/Z16),IF(AND(L16&lt;0,$K16="D",Z16&lt;0),(Z16/L16),IF(AND(L16&gt;0,$K16="D",Z16&lt;0),-(L16/Z16),IF(AND(L16=0,Z16=0),1,IF(AND(Z16=0,$K16="D"),1,IF(AND(L16=0,$K16="I"),1,IF($K16="D",L16/Z16,Z16/L16)))))))))</f>
        <v>00</v>
      </c>
      <c r="AO16" s="111">
        <f t="shared" si="8"/>
        <v>1.1764705882352942</v>
      </c>
      <c r="AP16" s="111">
        <f t="shared" si="8"/>
        <v>1.1764705882352942</v>
      </c>
      <c r="AQ16" s="111">
        <f t="shared" ref="AQ16:AX21" si="9">IF(O16="","0",IF(AC16="","00",IF(AND(O16&lt;0,$K16="I",AC16&lt;0),(O16/AC16),IF(AND(O16&lt;0,$K16="D",AC16&lt;0),(AC16/O16),IF(AND(O16&gt;0,$K16="D",AC16&lt;0),-(O16/AC16),IF(AND(O16=0,AC16=0),1,IF(AND(AC16=0,$K16="D"),1,IF(AND(O16=0,$K16="I"),1,IF($K16="D",O16/AC16,AC16/O16)))))))))</f>
        <v>1.1744186046511629</v>
      </c>
      <c r="AR16" s="111">
        <f t="shared" si="9"/>
        <v>1.1724137931034482</v>
      </c>
      <c r="AS16" s="111">
        <f t="shared" si="9"/>
        <v>1.1704545454545454</v>
      </c>
      <c r="AT16" s="111">
        <f t="shared" si="9"/>
        <v>1.1685393258426966</v>
      </c>
      <c r="AU16" s="111">
        <f t="shared" si="9"/>
        <v>1.1666666666666667</v>
      </c>
      <c r="AV16" s="111">
        <f t="shared" si="9"/>
        <v>1.1648351648351649</v>
      </c>
      <c r="AW16" s="111">
        <f t="shared" si="9"/>
        <v>1.1630434782608696</v>
      </c>
      <c r="AX16" s="111">
        <f t="shared" si="9"/>
        <v>1.1612903225806452</v>
      </c>
      <c r="AY16" s="111">
        <f t="shared" ref="AY16:AY21" si="10">IF(W16="","0",IF(AC16="","00",IF(AND(W16&lt;0,$K16="I",AC16&lt;0),(W16/AC16),IF(AND(W16&lt;0,$K16="D",AC16&lt;0),(AC16/W16),IF(AND(W16&gt;0,$K16="D",AC16&lt;0),-(W16/AC16),IF(AND(W16=0,AC16=0),1,IF(AND(AC16=0,$K16="D"),1,IF(AND(W16=0,$K16="I"),1,IF($K16="D",W16/AC16,AC16/W16)))))))))</f>
        <v>1.1627906976744187</v>
      </c>
      <c r="AZ16" s="111">
        <f t="shared" ref="AZ16:BA21" si="11">IF(X16="","0",IF(AL16="","00",IF(AND(X16&lt;0,$K16="I",AL16&lt;0),(X16/AL16),IF(AND(X16&lt;0,$K16="D",AL16&lt;0),(AL16/X16),IF(AND(X16&gt;0,$K16="D",AL16&lt;0),-(X16/AL16),IF(AND(X16=0,AL16=0),1,IF(AND(AL16=0,$K16="D"),1,IF(AND(X16=0,$K16="I"),1,IF($K16="D",X16/AL16,AL16/X16)))))))))</f>
        <v>1.1764705882352942</v>
      </c>
      <c r="BA16" s="111">
        <f t="shared" si="11"/>
        <v>1.1111111111111112</v>
      </c>
    </row>
    <row r="17" spans="1:53" s="51" customFormat="1" ht="66" customHeight="1" x14ac:dyDescent="0.3">
      <c r="A17" s="187"/>
      <c r="B17" s="94" t="s">
        <v>97</v>
      </c>
      <c r="C17" s="94" t="s">
        <v>52</v>
      </c>
      <c r="D17" s="94" t="s">
        <v>57</v>
      </c>
      <c r="E17" s="94" t="s">
        <v>70</v>
      </c>
      <c r="F17" s="95" t="s">
        <v>76</v>
      </c>
      <c r="G17" s="96" t="s">
        <v>53</v>
      </c>
      <c r="H17" s="97">
        <v>0.05</v>
      </c>
      <c r="I17" s="98" t="s">
        <v>54</v>
      </c>
      <c r="J17" s="98" t="s">
        <v>55</v>
      </c>
      <c r="K17" s="99" t="s">
        <v>56</v>
      </c>
      <c r="L17" s="107">
        <v>100</v>
      </c>
      <c r="M17" s="108">
        <v>100</v>
      </c>
      <c r="N17" s="108">
        <v>100</v>
      </c>
      <c r="O17" s="108">
        <v>101</v>
      </c>
      <c r="P17" s="108">
        <v>102</v>
      </c>
      <c r="Q17" s="108">
        <v>103</v>
      </c>
      <c r="R17" s="108">
        <v>104</v>
      </c>
      <c r="S17" s="108">
        <v>105</v>
      </c>
      <c r="T17" s="108">
        <v>106</v>
      </c>
      <c r="U17" s="108">
        <v>107</v>
      </c>
      <c r="V17" s="108">
        <v>108</v>
      </c>
      <c r="W17" s="108">
        <v>100</v>
      </c>
      <c r="X17" s="108">
        <v>100</v>
      </c>
      <c r="Y17" s="108">
        <v>100</v>
      </c>
      <c r="Z17" s="107"/>
      <c r="AA17" s="108">
        <v>85</v>
      </c>
      <c r="AB17" s="108">
        <v>85</v>
      </c>
      <c r="AC17" s="108">
        <v>86</v>
      </c>
      <c r="AD17" s="108">
        <v>87</v>
      </c>
      <c r="AE17" s="108">
        <v>88</v>
      </c>
      <c r="AF17" s="108">
        <v>89</v>
      </c>
      <c r="AG17" s="108">
        <v>90</v>
      </c>
      <c r="AH17" s="108">
        <v>91</v>
      </c>
      <c r="AI17" s="108">
        <v>92</v>
      </c>
      <c r="AJ17" s="108">
        <v>93</v>
      </c>
      <c r="AK17" s="108">
        <v>85</v>
      </c>
      <c r="AL17" s="108">
        <v>85</v>
      </c>
      <c r="AM17" s="110">
        <v>90</v>
      </c>
      <c r="AN17" s="111" t="str">
        <f t="shared" si="8"/>
        <v>00</v>
      </c>
      <c r="AO17" s="111">
        <f t="shared" si="8"/>
        <v>1.1764705882352942</v>
      </c>
      <c r="AP17" s="111">
        <f t="shared" si="8"/>
        <v>1.1764705882352942</v>
      </c>
      <c r="AQ17" s="111">
        <f t="shared" si="9"/>
        <v>1.1744186046511629</v>
      </c>
      <c r="AR17" s="111">
        <f t="shared" si="9"/>
        <v>1.1724137931034482</v>
      </c>
      <c r="AS17" s="111">
        <f t="shared" si="9"/>
        <v>1.1704545454545454</v>
      </c>
      <c r="AT17" s="111">
        <f t="shared" si="9"/>
        <v>1.1685393258426966</v>
      </c>
      <c r="AU17" s="111">
        <f t="shared" si="9"/>
        <v>1.1666666666666667</v>
      </c>
      <c r="AV17" s="111">
        <f t="shared" si="9"/>
        <v>1.1648351648351649</v>
      </c>
      <c r="AW17" s="111">
        <f t="shared" si="9"/>
        <v>1.1630434782608696</v>
      </c>
      <c r="AX17" s="111">
        <f t="shared" si="9"/>
        <v>1.1612903225806452</v>
      </c>
      <c r="AY17" s="111">
        <f t="shared" si="10"/>
        <v>1.1627906976744187</v>
      </c>
      <c r="AZ17" s="111">
        <f t="shared" si="11"/>
        <v>1.1764705882352942</v>
      </c>
      <c r="BA17" s="111">
        <f t="shared" si="11"/>
        <v>1.1111111111111112</v>
      </c>
    </row>
    <row r="18" spans="1:53" s="51" customFormat="1" ht="66" customHeight="1" x14ac:dyDescent="0.3">
      <c r="A18" s="187"/>
      <c r="B18" s="94" t="s">
        <v>77</v>
      </c>
      <c r="C18" s="94" t="s">
        <v>52</v>
      </c>
      <c r="D18" s="94" t="s">
        <v>57</v>
      </c>
      <c r="E18" s="94" t="s">
        <v>70</v>
      </c>
      <c r="F18" s="95" t="s">
        <v>76</v>
      </c>
      <c r="G18" s="96" t="s">
        <v>53</v>
      </c>
      <c r="H18" s="97">
        <v>0.05</v>
      </c>
      <c r="I18" s="98" t="s">
        <v>54</v>
      </c>
      <c r="J18" s="98" t="s">
        <v>55</v>
      </c>
      <c r="K18" s="99" t="s">
        <v>56</v>
      </c>
      <c r="L18" s="107">
        <v>100</v>
      </c>
      <c r="M18" s="108">
        <v>100</v>
      </c>
      <c r="N18" s="108">
        <v>100</v>
      </c>
      <c r="O18" s="108">
        <v>101</v>
      </c>
      <c r="P18" s="108">
        <v>102</v>
      </c>
      <c r="Q18" s="108">
        <v>103</v>
      </c>
      <c r="R18" s="108">
        <v>104</v>
      </c>
      <c r="S18" s="108">
        <v>105</v>
      </c>
      <c r="T18" s="108">
        <v>106</v>
      </c>
      <c r="U18" s="108">
        <v>107</v>
      </c>
      <c r="V18" s="108">
        <v>108</v>
      </c>
      <c r="W18" s="108">
        <v>100</v>
      </c>
      <c r="X18" s="108">
        <v>100</v>
      </c>
      <c r="Y18" s="108">
        <v>100</v>
      </c>
      <c r="Z18" s="107"/>
      <c r="AA18" s="108">
        <v>85</v>
      </c>
      <c r="AB18" s="108">
        <v>85</v>
      </c>
      <c r="AC18" s="108">
        <v>86</v>
      </c>
      <c r="AD18" s="108">
        <v>87</v>
      </c>
      <c r="AE18" s="108">
        <v>88</v>
      </c>
      <c r="AF18" s="108">
        <v>89</v>
      </c>
      <c r="AG18" s="108">
        <v>90</v>
      </c>
      <c r="AH18" s="108">
        <v>91</v>
      </c>
      <c r="AI18" s="108">
        <v>92</v>
      </c>
      <c r="AJ18" s="108">
        <v>93</v>
      </c>
      <c r="AK18" s="108">
        <v>85</v>
      </c>
      <c r="AL18" s="108">
        <v>85</v>
      </c>
      <c r="AM18" s="110">
        <v>90</v>
      </c>
      <c r="AN18" s="111" t="str">
        <f t="shared" si="8"/>
        <v>00</v>
      </c>
      <c r="AO18" s="111">
        <f t="shared" si="8"/>
        <v>1.1764705882352942</v>
      </c>
      <c r="AP18" s="111">
        <f t="shared" si="8"/>
        <v>1.1764705882352942</v>
      </c>
      <c r="AQ18" s="111">
        <f t="shared" si="9"/>
        <v>1.1744186046511629</v>
      </c>
      <c r="AR18" s="111">
        <f t="shared" si="9"/>
        <v>1.1724137931034482</v>
      </c>
      <c r="AS18" s="111">
        <f t="shared" si="9"/>
        <v>1.1704545454545454</v>
      </c>
      <c r="AT18" s="111">
        <f t="shared" si="9"/>
        <v>1.1685393258426966</v>
      </c>
      <c r="AU18" s="111">
        <f t="shared" si="9"/>
        <v>1.1666666666666667</v>
      </c>
      <c r="AV18" s="111">
        <f t="shared" si="9"/>
        <v>1.1648351648351649</v>
      </c>
      <c r="AW18" s="111">
        <f t="shared" si="9"/>
        <v>1.1630434782608696</v>
      </c>
      <c r="AX18" s="111">
        <f t="shared" si="9"/>
        <v>1.1612903225806452</v>
      </c>
      <c r="AY18" s="111">
        <f t="shared" si="10"/>
        <v>1.1627906976744187</v>
      </c>
      <c r="AZ18" s="111">
        <f t="shared" si="11"/>
        <v>1.1764705882352942</v>
      </c>
      <c r="BA18" s="111">
        <f t="shared" si="11"/>
        <v>1.1111111111111112</v>
      </c>
    </row>
    <row r="19" spans="1:53" s="51" customFormat="1" ht="66" customHeight="1" x14ac:dyDescent="0.3">
      <c r="A19" s="187"/>
      <c r="B19" s="94" t="s">
        <v>77</v>
      </c>
      <c r="C19" s="94" t="s">
        <v>52</v>
      </c>
      <c r="D19" s="94" t="s">
        <v>57</v>
      </c>
      <c r="E19" s="94" t="s">
        <v>70</v>
      </c>
      <c r="F19" s="95" t="s">
        <v>76</v>
      </c>
      <c r="G19" s="96" t="s">
        <v>53</v>
      </c>
      <c r="H19" s="97">
        <v>0.05</v>
      </c>
      <c r="I19" s="98" t="s">
        <v>54</v>
      </c>
      <c r="J19" s="98" t="s">
        <v>55</v>
      </c>
      <c r="K19" s="99" t="s">
        <v>56</v>
      </c>
      <c r="L19" s="107">
        <v>100</v>
      </c>
      <c r="M19" s="108">
        <v>100</v>
      </c>
      <c r="N19" s="108">
        <v>100</v>
      </c>
      <c r="O19" s="108">
        <v>101</v>
      </c>
      <c r="P19" s="108">
        <v>102</v>
      </c>
      <c r="Q19" s="108">
        <v>103</v>
      </c>
      <c r="R19" s="108">
        <v>104</v>
      </c>
      <c r="S19" s="108">
        <v>105</v>
      </c>
      <c r="T19" s="108">
        <v>106</v>
      </c>
      <c r="U19" s="108">
        <v>107</v>
      </c>
      <c r="V19" s="108">
        <v>108</v>
      </c>
      <c r="W19" s="108">
        <v>100</v>
      </c>
      <c r="X19" s="108">
        <v>100</v>
      </c>
      <c r="Y19" s="108">
        <v>100</v>
      </c>
      <c r="Z19" s="107"/>
      <c r="AA19" s="108">
        <v>85</v>
      </c>
      <c r="AB19" s="108">
        <v>85</v>
      </c>
      <c r="AC19" s="108">
        <v>86</v>
      </c>
      <c r="AD19" s="108">
        <v>87</v>
      </c>
      <c r="AE19" s="108">
        <v>88</v>
      </c>
      <c r="AF19" s="108">
        <v>89</v>
      </c>
      <c r="AG19" s="108">
        <v>90</v>
      </c>
      <c r="AH19" s="108">
        <v>91</v>
      </c>
      <c r="AI19" s="108">
        <v>92</v>
      </c>
      <c r="AJ19" s="108">
        <v>93</v>
      </c>
      <c r="AK19" s="108">
        <v>85</v>
      </c>
      <c r="AL19" s="108">
        <v>85</v>
      </c>
      <c r="AM19" s="110">
        <v>90</v>
      </c>
      <c r="AN19" s="111" t="str">
        <f t="shared" si="8"/>
        <v>00</v>
      </c>
      <c r="AO19" s="111">
        <f t="shared" si="8"/>
        <v>1.1764705882352942</v>
      </c>
      <c r="AP19" s="111">
        <f t="shared" si="8"/>
        <v>1.1764705882352942</v>
      </c>
      <c r="AQ19" s="111">
        <f t="shared" si="9"/>
        <v>1.1744186046511629</v>
      </c>
      <c r="AR19" s="111">
        <f t="shared" si="9"/>
        <v>1.1724137931034482</v>
      </c>
      <c r="AS19" s="111">
        <f t="shared" si="9"/>
        <v>1.1704545454545454</v>
      </c>
      <c r="AT19" s="111">
        <f t="shared" si="9"/>
        <v>1.1685393258426966</v>
      </c>
      <c r="AU19" s="111">
        <f t="shared" si="9"/>
        <v>1.1666666666666667</v>
      </c>
      <c r="AV19" s="111">
        <f t="shared" si="9"/>
        <v>1.1648351648351649</v>
      </c>
      <c r="AW19" s="111">
        <f t="shared" si="9"/>
        <v>1.1630434782608696</v>
      </c>
      <c r="AX19" s="111">
        <f t="shared" si="9"/>
        <v>1.1612903225806452</v>
      </c>
      <c r="AY19" s="111">
        <f t="shared" si="10"/>
        <v>1.1627906976744187</v>
      </c>
      <c r="AZ19" s="111">
        <f t="shared" si="11"/>
        <v>1.1764705882352942</v>
      </c>
      <c r="BA19" s="111">
        <f t="shared" si="11"/>
        <v>1.1111111111111112</v>
      </c>
    </row>
    <row r="20" spans="1:53" s="51" customFormat="1" ht="66" customHeight="1" x14ac:dyDescent="0.3">
      <c r="A20" s="187"/>
      <c r="B20" s="94" t="s">
        <v>77</v>
      </c>
      <c r="C20" s="94" t="s">
        <v>52</v>
      </c>
      <c r="D20" s="94" t="s">
        <v>57</v>
      </c>
      <c r="E20" s="94" t="s">
        <v>70</v>
      </c>
      <c r="F20" s="95" t="s">
        <v>76</v>
      </c>
      <c r="G20" s="96" t="s">
        <v>53</v>
      </c>
      <c r="H20" s="97">
        <v>0.05</v>
      </c>
      <c r="I20" s="98" t="s">
        <v>54</v>
      </c>
      <c r="J20" s="98" t="s">
        <v>55</v>
      </c>
      <c r="K20" s="99" t="s">
        <v>56</v>
      </c>
      <c r="L20" s="107">
        <v>100</v>
      </c>
      <c r="M20" s="108">
        <v>100</v>
      </c>
      <c r="N20" s="108">
        <v>100</v>
      </c>
      <c r="O20" s="108">
        <v>101</v>
      </c>
      <c r="P20" s="108">
        <v>102</v>
      </c>
      <c r="Q20" s="108">
        <v>103</v>
      </c>
      <c r="R20" s="108">
        <v>104</v>
      </c>
      <c r="S20" s="108">
        <v>105</v>
      </c>
      <c r="T20" s="108">
        <v>106</v>
      </c>
      <c r="U20" s="108">
        <v>107</v>
      </c>
      <c r="V20" s="108">
        <v>108</v>
      </c>
      <c r="W20" s="108">
        <v>100</v>
      </c>
      <c r="X20" s="108">
        <v>100</v>
      </c>
      <c r="Y20" s="108">
        <v>100</v>
      </c>
      <c r="Z20" s="107"/>
      <c r="AA20" s="108">
        <v>85</v>
      </c>
      <c r="AB20" s="108">
        <v>85</v>
      </c>
      <c r="AC20" s="108">
        <v>86</v>
      </c>
      <c r="AD20" s="108">
        <v>87</v>
      </c>
      <c r="AE20" s="108">
        <v>88</v>
      </c>
      <c r="AF20" s="108">
        <v>89</v>
      </c>
      <c r="AG20" s="108">
        <v>90</v>
      </c>
      <c r="AH20" s="108">
        <v>91</v>
      </c>
      <c r="AI20" s="108">
        <v>92</v>
      </c>
      <c r="AJ20" s="108">
        <v>93</v>
      </c>
      <c r="AK20" s="108">
        <v>85</v>
      </c>
      <c r="AL20" s="108">
        <v>85</v>
      </c>
      <c r="AM20" s="110">
        <v>90</v>
      </c>
      <c r="AN20" s="111" t="str">
        <f t="shared" si="8"/>
        <v>00</v>
      </c>
      <c r="AO20" s="111">
        <f t="shared" si="8"/>
        <v>1.1764705882352942</v>
      </c>
      <c r="AP20" s="111">
        <f t="shared" si="8"/>
        <v>1.1764705882352942</v>
      </c>
      <c r="AQ20" s="111">
        <f t="shared" si="9"/>
        <v>1.1744186046511629</v>
      </c>
      <c r="AR20" s="111">
        <f t="shared" si="9"/>
        <v>1.1724137931034482</v>
      </c>
      <c r="AS20" s="111">
        <f t="shared" si="9"/>
        <v>1.1704545454545454</v>
      </c>
      <c r="AT20" s="111">
        <f t="shared" si="9"/>
        <v>1.1685393258426966</v>
      </c>
      <c r="AU20" s="111">
        <f t="shared" si="9"/>
        <v>1.1666666666666667</v>
      </c>
      <c r="AV20" s="111">
        <f t="shared" si="9"/>
        <v>1.1648351648351649</v>
      </c>
      <c r="AW20" s="111">
        <f t="shared" si="9"/>
        <v>1.1630434782608696</v>
      </c>
      <c r="AX20" s="111">
        <f t="shared" si="9"/>
        <v>1.1612903225806452</v>
      </c>
      <c r="AY20" s="111">
        <f t="shared" si="10"/>
        <v>1.1627906976744187</v>
      </c>
      <c r="AZ20" s="111">
        <f t="shared" si="11"/>
        <v>1.1764705882352942</v>
      </c>
      <c r="BA20" s="111">
        <f t="shared" si="11"/>
        <v>1.1111111111111112</v>
      </c>
    </row>
    <row r="21" spans="1:53" s="51" customFormat="1" ht="66" customHeight="1" x14ac:dyDescent="0.3">
      <c r="A21" s="187"/>
      <c r="B21" s="94" t="s">
        <v>77</v>
      </c>
      <c r="C21" s="94" t="s">
        <v>52</v>
      </c>
      <c r="D21" s="94" t="s">
        <v>57</v>
      </c>
      <c r="E21" s="94" t="s">
        <v>70</v>
      </c>
      <c r="F21" s="95" t="s">
        <v>76</v>
      </c>
      <c r="G21" s="96" t="s">
        <v>53</v>
      </c>
      <c r="H21" s="97">
        <v>0.05</v>
      </c>
      <c r="I21" s="98" t="s">
        <v>54</v>
      </c>
      <c r="J21" s="98" t="s">
        <v>55</v>
      </c>
      <c r="K21" s="99" t="s">
        <v>56</v>
      </c>
      <c r="L21" s="107">
        <v>100</v>
      </c>
      <c r="M21" s="108">
        <v>100</v>
      </c>
      <c r="N21" s="108">
        <v>100</v>
      </c>
      <c r="O21" s="108">
        <v>101</v>
      </c>
      <c r="P21" s="108">
        <v>102</v>
      </c>
      <c r="Q21" s="108">
        <v>103</v>
      </c>
      <c r="R21" s="108">
        <v>104</v>
      </c>
      <c r="S21" s="108">
        <v>105</v>
      </c>
      <c r="T21" s="108">
        <v>106</v>
      </c>
      <c r="U21" s="108">
        <v>107</v>
      </c>
      <c r="V21" s="108">
        <v>108</v>
      </c>
      <c r="W21" s="108">
        <v>100</v>
      </c>
      <c r="X21" s="108">
        <v>100</v>
      </c>
      <c r="Y21" s="108">
        <v>100</v>
      </c>
      <c r="Z21" s="107"/>
      <c r="AA21" s="108">
        <v>85</v>
      </c>
      <c r="AB21" s="108">
        <v>85</v>
      </c>
      <c r="AC21" s="108">
        <v>86</v>
      </c>
      <c r="AD21" s="108">
        <v>87</v>
      </c>
      <c r="AE21" s="108">
        <v>88</v>
      </c>
      <c r="AF21" s="108">
        <v>89</v>
      </c>
      <c r="AG21" s="108">
        <v>90</v>
      </c>
      <c r="AH21" s="108">
        <v>91</v>
      </c>
      <c r="AI21" s="108">
        <v>92</v>
      </c>
      <c r="AJ21" s="108">
        <v>93</v>
      </c>
      <c r="AK21" s="108">
        <v>85</v>
      </c>
      <c r="AL21" s="108">
        <v>85</v>
      </c>
      <c r="AM21" s="110">
        <v>100</v>
      </c>
      <c r="AN21" s="112" t="str">
        <f t="shared" si="8"/>
        <v>00</v>
      </c>
      <c r="AO21" s="113">
        <f t="shared" si="8"/>
        <v>1.1764705882352942</v>
      </c>
      <c r="AP21" s="113">
        <f t="shared" si="8"/>
        <v>1.1764705882352942</v>
      </c>
      <c r="AQ21" s="113">
        <f t="shared" si="9"/>
        <v>1.1744186046511629</v>
      </c>
      <c r="AR21" s="113">
        <f t="shared" si="9"/>
        <v>1.1724137931034482</v>
      </c>
      <c r="AS21" s="113">
        <f t="shared" si="9"/>
        <v>1.1704545454545454</v>
      </c>
      <c r="AT21" s="113">
        <f t="shared" si="9"/>
        <v>1.1685393258426966</v>
      </c>
      <c r="AU21" s="113">
        <f t="shared" si="9"/>
        <v>1.1666666666666667</v>
      </c>
      <c r="AV21" s="113">
        <f t="shared" si="9"/>
        <v>1.1648351648351649</v>
      </c>
      <c r="AW21" s="113">
        <f t="shared" si="9"/>
        <v>1.1630434782608696</v>
      </c>
      <c r="AX21" s="113">
        <f t="shared" si="9"/>
        <v>1.1612903225806452</v>
      </c>
      <c r="AY21" s="113">
        <f t="shared" si="10"/>
        <v>1.1627906976744187</v>
      </c>
      <c r="AZ21" s="113">
        <f t="shared" si="11"/>
        <v>1.1764705882352942</v>
      </c>
      <c r="BA21" s="113">
        <f t="shared" si="11"/>
        <v>1</v>
      </c>
    </row>
    <row r="22" spans="1:53" ht="19.95" customHeight="1" x14ac:dyDescent="0.25">
      <c r="A22" s="32"/>
      <c r="B22" s="150"/>
      <c r="C22" s="151"/>
      <c r="D22" s="151"/>
      <c r="E22" s="152"/>
      <c r="F22" s="153"/>
      <c r="G22" s="153"/>
      <c r="H22" s="154">
        <f>SUM(H16:H21)</f>
        <v>0.3</v>
      </c>
      <c r="I22" s="153"/>
      <c r="J22" s="153"/>
      <c r="K22" s="155"/>
      <c r="L22" s="156"/>
      <c r="M22" s="156">
        <f>IF(M16="",0,$H16)+IF(M17="",0,$H17)+IF(M18="",0,$H18)+IF(M19="",0,$H19)+IF(M20="",0,$H20)+IF(M21="",0,$H21)</f>
        <v>0.3</v>
      </c>
      <c r="N22" s="156">
        <f t="shared" ref="N22:Y22" si="12">IF(N16="",0,$H16)+IF(N17="",0,$H17)+IF(N18="",0,$H18)+IF(N19="",0,$H19)+IF(N20="",0,$H20)+IF(N21="",0,$H21)</f>
        <v>0.3</v>
      </c>
      <c r="O22" s="156">
        <f t="shared" ref="O22:V22" si="13">IF(O16="",0,$H16)+IF(O17="",0,$H17)+IF(O18="",0,$H18)+IF(O19="",0,$H19)+IF(O20="",0,$H20)+IF(O21="",0,$H21)</f>
        <v>0.3</v>
      </c>
      <c r="P22" s="156">
        <f t="shared" si="13"/>
        <v>0.3</v>
      </c>
      <c r="Q22" s="156">
        <f t="shared" si="13"/>
        <v>0.3</v>
      </c>
      <c r="R22" s="156">
        <f t="shared" si="13"/>
        <v>0.3</v>
      </c>
      <c r="S22" s="156">
        <f t="shared" si="13"/>
        <v>0.3</v>
      </c>
      <c r="T22" s="156">
        <f t="shared" si="13"/>
        <v>0.3</v>
      </c>
      <c r="U22" s="156">
        <f t="shared" si="13"/>
        <v>0.3</v>
      </c>
      <c r="V22" s="156">
        <f t="shared" si="13"/>
        <v>0.3</v>
      </c>
      <c r="W22" s="156">
        <f t="shared" si="12"/>
        <v>0.3</v>
      </c>
      <c r="X22" s="156">
        <f t="shared" si="12"/>
        <v>0.3</v>
      </c>
      <c r="Y22" s="156">
        <f t="shared" si="12"/>
        <v>0.3</v>
      </c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20"/>
      <c r="AO22" s="120">
        <f>((AO16*$H16)+(AO17*$H17)+(AO18*$H18)+(AO19*$H19)+(AO20*$H20)+(AO21*$H21))/M22</f>
        <v>1.1764705882352942</v>
      </c>
      <c r="AP22" s="120">
        <f>((AP16*$H16)+(AP17*$H17)+(AP18*$H18)+(AP19*$H19)+(AP20*$H20)+(AP21*$H21))/N22</f>
        <v>1.1764705882352942</v>
      </c>
      <c r="AQ22" s="120">
        <f t="shared" ref="AQ22:AX22" si="14">((AQ16*$H16)+(AQ17*$H17)+(AQ18*$H18)+(AQ19*$H19)+(AQ20*$H20)+(AQ21*$H21))/O22</f>
        <v>1.1744186046511629</v>
      </c>
      <c r="AR22" s="120">
        <f t="shared" si="14"/>
        <v>1.1724137931034482</v>
      </c>
      <c r="AS22" s="120">
        <f t="shared" si="14"/>
        <v>1.1704545454545454</v>
      </c>
      <c r="AT22" s="120">
        <f>((AT16*$H16)+(AT17*$H17)+(AT18*$H18)+(AT19*$H19)+(AT20*$H20)+(AT21*$H21))/R22</f>
        <v>1.1685393258426966</v>
      </c>
      <c r="AU22" s="120">
        <f t="shared" si="14"/>
        <v>1.1666666666666667</v>
      </c>
      <c r="AV22" s="120">
        <f t="shared" si="14"/>
        <v>1.1648351648351649</v>
      </c>
      <c r="AW22" s="120">
        <f t="shared" si="14"/>
        <v>1.1630434782608698</v>
      </c>
      <c r="AX22" s="120">
        <f t="shared" si="14"/>
        <v>1.1612903225806457</v>
      </c>
      <c r="AY22" s="120">
        <f>((AY16*$H16)+(AY17*$H17)+(AY18*$H18)+(AY19*$H19)+(AY20*$H20)+(AY21*$H21))/W22</f>
        <v>1.1627906976744187</v>
      </c>
      <c r="AZ22" s="120">
        <f>((AZ16*$H16)+(AZ17*$H17)+(AZ18*$H18)+(AZ19*$H19)+(AZ20*$H20)+(AZ21*$H21))/X22</f>
        <v>1.1764705882352942</v>
      </c>
      <c r="BA22" s="121">
        <f>((BA16*$H16)+(BA17*$H17)+(BA18*$H18)+(BA19*$H19)+(BA20*$H20)+(BA21*$H21))/Y22</f>
        <v>1.0925925925925926</v>
      </c>
    </row>
    <row r="23" spans="1:53" s="51" customFormat="1" ht="66" customHeight="1" x14ac:dyDescent="0.3">
      <c r="A23" s="184" t="s">
        <v>10</v>
      </c>
      <c r="B23" s="94" t="s">
        <v>62</v>
      </c>
      <c r="C23" s="94" t="s">
        <v>59</v>
      </c>
      <c r="D23" s="94" t="s">
        <v>73</v>
      </c>
      <c r="E23" s="100" t="s">
        <v>72</v>
      </c>
      <c r="F23" s="95"/>
      <c r="G23" s="96" t="s">
        <v>53</v>
      </c>
      <c r="H23" s="97">
        <v>0.05</v>
      </c>
      <c r="I23" s="98" t="s">
        <v>54</v>
      </c>
      <c r="J23" s="98" t="s">
        <v>60</v>
      </c>
      <c r="K23" s="99" t="s">
        <v>61</v>
      </c>
      <c r="L23" s="107">
        <v>80</v>
      </c>
      <c r="M23" s="108">
        <v>85</v>
      </c>
      <c r="N23" s="108">
        <v>85</v>
      </c>
      <c r="O23" s="108">
        <v>86</v>
      </c>
      <c r="P23" s="108">
        <v>87</v>
      </c>
      <c r="Q23" s="108">
        <v>88</v>
      </c>
      <c r="R23" s="108">
        <v>89</v>
      </c>
      <c r="S23" s="108">
        <v>90</v>
      </c>
      <c r="T23" s="108">
        <v>91</v>
      </c>
      <c r="U23" s="108">
        <v>92</v>
      </c>
      <c r="V23" s="108">
        <v>93</v>
      </c>
      <c r="W23" s="108">
        <v>85</v>
      </c>
      <c r="X23" s="108">
        <v>85</v>
      </c>
      <c r="Y23" s="108"/>
      <c r="Z23" s="107"/>
      <c r="AA23" s="109">
        <v>85</v>
      </c>
      <c r="AB23" s="109">
        <v>85</v>
      </c>
      <c r="AC23" s="109">
        <v>86</v>
      </c>
      <c r="AD23" s="109">
        <v>87</v>
      </c>
      <c r="AE23" s="109">
        <v>88</v>
      </c>
      <c r="AF23" s="109">
        <v>89</v>
      </c>
      <c r="AG23" s="109">
        <v>90</v>
      </c>
      <c r="AH23" s="109">
        <v>91</v>
      </c>
      <c r="AI23" s="109">
        <v>92</v>
      </c>
      <c r="AJ23" s="109">
        <v>93</v>
      </c>
      <c r="AK23" s="109">
        <v>85</v>
      </c>
      <c r="AL23" s="109">
        <v>85</v>
      </c>
      <c r="AM23" s="110"/>
      <c r="AN23" s="111" t="str">
        <f t="shared" ref="AN23:AP28" si="15">IF(L23="","0",IF(Z23="","00",IF(AND(L23&lt;0,$K23="I",Z23&lt;0),(L23/Z23),IF(AND(L23&lt;0,$K23="D",Z23&lt;0),(Z23/L23),IF(AND(L23&gt;0,$K23="D",Z23&lt;0),-(L23/Z23),IF(AND(L23=0,Z23=0),1,IF(AND(Z23=0,$K23="D"),1,IF(AND(L23=0,$K23="I"),1,IF($K23="D",L23/Z23,Z23/L23)))))))))</f>
        <v>00</v>
      </c>
      <c r="AO23" s="111">
        <f t="shared" si="15"/>
        <v>1</v>
      </c>
      <c r="AP23" s="111">
        <f t="shared" si="15"/>
        <v>1</v>
      </c>
      <c r="AQ23" s="111">
        <f t="shared" ref="AQ23:AX28" si="16">IF(O23="","0",IF(AC23="","00",IF(AND(O23&lt;0,$K23="I",AC23&lt;0),(O23/AC23),IF(AND(O23&lt;0,$K23="D",AC23&lt;0),(AC23/O23),IF(AND(O23&gt;0,$K23="D",AC23&lt;0),-(O23/AC23),IF(AND(O23=0,AC23=0),1,IF(AND(AC23=0,$K23="D"),1,IF(AND(O23=0,$K23="I"),1,IF($K23="D",O23/AC23,AC23/O23)))))))))</f>
        <v>1</v>
      </c>
      <c r="AR23" s="111">
        <f t="shared" si="16"/>
        <v>1</v>
      </c>
      <c r="AS23" s="111">
        <f t="shared" si="16"/>
        <v>1</v>
      </c>
      <c r="AT23" s="111">
        <f t="shared" si="16"/>
        <v>1</v>
      </c>
      <c r="AU23" s="111">
        <f t="shared" si="16"/>
        <v>1</v>
      </c>
      <c r="AV23" s="111">
        <f t="shared" si="16"/>
        <v>1</v>
      </c>
      <c r="AW23" s="111">
        <f t="shared" si="16"/>
        <v>1</v>
      </c>
      <c r="AX23" s="111">
        <f t="shared" si="16"/>
        <v>1</v>
      </c>
      <c r="AY23" s="111">
        <f t="shared" ref="AY23:AY28" si="17">IF(W23="","0",IF(AC23="","00",IF(AND(W23&lt;0,$K23="I",AC23&lt;0),(W23/AC23),IF(AND(W23&lt;0,$K23="D",AC23&lt;0),(AC23/W23),IF(AND(W23&gt;0,$K23="D",AC23&lt;0),-(W23/AC23),IF(AND(W23=0,AC23=0),1,IF(AND(AC23=0,$K23="D"),1,IF(AND(W23=0,$K23="I"),1,IF($K23="D",W23/AC23,AC23/W23)))))))))</f>
        <v>1.0117647058823529</v>
      </c>
      <c r="AZ23" s="111">
        <f t="shared" ref="AZ23:BA28" si="18">IF(X23="","0",IF(AL23="","00",IF(AND(X23&lt;0,$K23="I",AL23&lt;0),(X23/AL23),IF(AND(X23&lt;0,$K23="D",AL23&lt;0),(AL23/X23),IF(AND(X23&gt;0,$K23="D",AL23&lt;0),-(X23/AL23),IF(AND(X23=0,AL23=0),1,IF(AND(AL23=0,$K23="D"),1,IF(AND(X23=0,$K23="I"),1,IF($K23="D",X23/AL23,AL23/X23)))))))))</f>
        <v>1</v>
      </c>
      <c r="BA23" s="111" t="str">
        <f t="shared" si="18"/>
        <v>0</v>
      </c>
    </row>
    <row r="24" spans="1:53" s="51" customFormat="1" ht="66" customHeight="1" x14ac:dyDescent="0.3">
      <c r="A24" s="185"/>
      <c r="B24" s="94" t="s">
        <v>62</v>
      </c>
      <c r="C24" s="94" t="s">
        <v>52</v>
      </c>
      <c r="D24" s="94" t="s">
        <v>57</v>
      </c>
      <c r="E24" s="94" t="s">
        <v>70</v>
      </c>
      <c r="F24" s="95" t="s">
        <v>76</v>
      </c>
      <c r="G24" s="96" t="s">
        <v>53</v>
      </c>
      <c r="H24" s="97">
        <v>0.05</v>
      </c>
      <c r="I24" s="98" t="s">
        <v>54</v>
      </c>
      <c r="J24" s="98" t="s">
        <v>55</v>
      </c>
      <c r="K24" s="99" t="s">
        <v>56</v>
      </c>
      <c r="L24" s="107">
        <v>100</v>
      </c>
      <c r="M24" s="108">
        <v>100</v>
      </c>
      <c r="N24" s="108">
        <v>100</v>
      </c>
      <c r="O24" s="108">
        <v>101</v>
      </c>
      <c r="P24" s="108">
        <v>102</v>
      </c>
      <c r="Q24" s="108">
        <v>103</v>
      </c>
      <c r="R24" s="108">
        <v>104</v>
      </c>
      <c r="S24" s="108">
        <v>105</v>
      </c>
      <c r="T24" s="108">
        <v>106</v>
      </c>
      <c r="U24" s="108">
        <v>107</v>
      </c>
      <c r="V24" s="108">
        <v>108</v>
      </c>
      <c r="W24" s="108">
        <v>100</v>
      </c>
      <c r="X24" s="108">
        <v>100</v>
      </c>
      <c r="Y24" s="108">
        <v>100</v>
      </c>
      <c r="Z24" s="107"/>
      <c r="AA24" s="108">
        <v>85</v>
      </c>
      <c r="AB24" s="108">
        <v>85</v>
      </c>
      <c r="AC24" s="108">
        <v>86</v>
      </c>
      <c r="AD24" s="108">
        <v>87</v>
      </c>
      <c r="AE24" s="108">
        <v>88</v>
      </c>
      <c r="AF24" s="108">
        <v>89</v>
      </c>
      <c r="AG24" s="108">
        <v>90</v>
      </c>
      <c r="AH24" s="108">
        <v>91</v>
      </c>
      <c r="AI24" s="108">
        <v>92</v>
      </c>
      <c r="AJ24" s="108">
        <v>93</v>
      </c>
      <c r="AK24" s="108">
        <v>85</v>
      </c>
      <c r="AL24" s="108">
        <v>85</v>
      </c>
      <c r="AM24" s="110">
        <v>90</v>
      </c>
      <c r="AN24" s="111" t="str">
        <f t="shared" si="15"/>
        <v>00</v>
      </c>
      <c r="AO24" s="111">
        <f t="shared" si="15"/>
        <v>1.1764705882352942</v>
      </c>
      <c r="AP24" s="111">
        <f t="shared" si="15"/>
        <v>1.1764705882352942</v>
      </c>
      <c r="AQ24" s="111">
        <f t="shared" si="16"/>
        <v>1.1744186046511629</v>
      </c>
      <c r="AR24" s="111">
        <f t="shared" si="16"/>
        <v>1.1724137931034482</v>
      </c>
      <c r="AS24" s="111">
        <f t="shared" si="16"/>
        <v>1.1704545454545454</v>
      </c>
      <c r="AT24" s="111">
        <f t="shared" si="16"/>
        <v>1.1685393258426966</v>
      </c>
      <c r="AU24" s="111">
        <f t="shared" si="16"/>
        <v>1.1666666666666667</v>
      </c>
      <c r="AV24" s="111">
        <f t="shared" si="16"/>
        <v>1.1648351648351649</v>
      </c>
      <c r="AW24" s="111">
        <f t="shared" si="16"/>
        <v>1.1630434782608696</v>
      </c>
      <c r="AX24" s="111">
        <f t="shared" si="16"/>
        <v>1.1612903225806452</v>
      </c>
      <c r="AY24" s="111">
        <f t="shared" si="17"/>
        <v>1.1627906976744187</v>
      </c>
      <c r="AZ24" s="111">
        <f t="shared" si="18"/>
        <v>1.1764705882352942</v>
      </c>
      <c r="BA24" s="111">
        <f t="shared" si="18"/>
        <v>1.1111111111111112</v>
      </c>
    </row>
    <row r="25" spans="1:53" s="51" customFormat="1" ht="66" customHeight="1" x14ac:dyDescent="0.3">
      <c r="A25" s="185"/>
      <c r="B25" s="94" t="s">
        <v>62</v>
      </c>
      <c r="C25" s="94" t="s">
        <v>52</v>
      </c>
      <c r="D25" s="94" t="s">
        <v>57</v>
      </c>
      <c r="E25" s="94" t="s">
        <v>70</v>
      </c>
      <c r="F25" s="95" t="s">
        <v>76</v>
      </c>
      <c r="G25" s="96" t="s">
        <v>53</v>
      </c>
      <c r="H25" s="97">
        <v>0.05</v>
      </c>
      <c r="I25" s="98" t="s">
        <v>54</v>
      </c>
      <c r="J25" s="98" t="s">
        <v>55</v>
      </c>
      <c r="K25" s="99" t="s">
        <v>56</v>
      </c>
      <c r="L25" s="107">
        <v>100</v>
      </c>
      <c r="M25" s="108">
        <v>100</v>
      </c>
      <c r="N25" s="108">
        <v>100</v>
      </c>
      <c r="O25" s="108">
        <v>101</v>
      </c>
      <c r="P25" s="108">
        <v>102</v>
      </c>
      <c r="Q25" s="108">
        <v>103</v>
      </c>
      <c r="R25" s="108">
        <v>104</v>
      </c>
      <c r="S25" s="108">
        <v>105</v>
      </c>
      <c r="T25" s="108">
        <v>106</v>
      </c>
      <c r="U25" s="108">
        <v>107</v>
      </c>
      <c r="V25" s="108">
        <v>108</v>
      </c>
      <c r="W25" s="108">
        <v>100</v>
      </c>
      <c r="X25" s="108">
        <v>100</v>
      </c>
      <c r="Y25" s="108">
        <v>100</v>
      </c>
      <c r="Z25" s="107"/>
      <c r="AA25" s="108">
        <v>85</v>
      </c>
      <c r="AB25" s="108">
        <v>85</v>
      </c>
      <c r="AC25" s="108">
        <v>86</v>
      </c>
      <c r="AD25" s="108">
        <v>87</v>
      </c>
      <c r="AE25" s="108">
        <v>88</v>
      </c>
      <c r="AF25" s="108">
        <v>89</v>
      </c>
      <c r="AG25" s="108">
        <v>90</v>
      </c>
      <c r="AH25" s="108">
        <v>91</v>
      </c>
      <c r="AI25" s="108">
        <v>92</v>
      </c>
      <c r="AJ25" s="108">
        <v>93</v>
      </c>
      <c r="AK25" s="108">
        <v>85</v>
      </c>
      <c r="AL25" s="108">
        <v>85</v>
      </c>
      <c r="AM25" s="110">
        <v>90</v>
      </c>
      <c r="AN25" s="111" t="str">
        <f t="shared" si="15"/>
        <v>00</v>
      </c>
      <c r="AO25" s="111">
        <f t="shared" si="15"/>
        <v>1.1764705882352942</v>
      </c>
      <c r="AP25" s="111">
        <f t="shared" si="15"/>
        <v>1.1764705882352942</v>
      </c>
      <c r="AQ25" s="111">
        <f t="shared" si="16"/>
        <v>1.1744186046511629</v>
      </c>
      <c r="AR25" s="111">
        <f t="shared" si="16"/>
        <v>1.1724137931034482</v>
      </c>
      <c r="AS25" s="111">
        <f t="shared" si="16"/>
        <v>1.1704545454545454</v>
      </c>
      <c r="AT25" s="111">
        <f t="shared" si="16"/>
        <v>1.1685393258426966</v>
      </c>
      <c r="AU25" s="111">
        <f t="shared" si="16"/>
        <v>1.1666666666666667</v>
      </c>
      <c r="AV25" s="111">
        <f t="shared" si="16"/>
        <v>1.1648351648351649</v>
      </c>
      <c r="AW25" s="111">
        <f t="shared" si="16"/>
        <v>1.1630434782608696</v>
      </c>
      <c r="AX25" s="111">
        <f t="shared" si="16"/>
        <v>1.1612903225806452</v>
      </c>
      <c r="AY25" s="111">
        <f t="shared" si="17"/>
        <v>1.1627906976744187</v>
      </c>
      <c r="AZ25" s="111">
        <f t="shared" si="18"/>
        <v>1.1764705882352942</v>
      </c>
      <c r="BA25" s="111">
        <f t="shared" si="18"/>
        <v>1.1111111111111112</v>
      </c>
    </row>
    <row r="26" spans="1:53" s="51" customFormat="1" ht="66" customHeight="1" x14ac:dyDescent="0.3">
      <c r="A26" s="185"/>
      <c r="B26" s="94" t="s">
        <v>62</v>
      </c>
      <c r="C26" s="94" t="s">
        <v>52</v>
      </c>
      <c r="D26" s="94" t="s">
        <v>57</v>
      </c>
      <c r="E26" s="94" t="s">
        <v>70</v>
      </c>
      <c r="F26" s="95" t="s">
        <v>76</v>
      </c>
      <c r="G26" s="96" t="s">
        <v>53</v>
      </c>
      <c r="H26" s="97">
        <v>0.05</v>
      </c>
      <c r="I26" s="98" t="s">
        <v>54</v>
      </c>
      <c r="J26" s="98" t="s">
        <v>55</v>
      </c>
      <c r="K26" s="99" t="s">
        <v>56</v>
      </c>
      <c r="L26" s="107">
        <v>100</v>
      </c>
      <c r="M26" s="108">
        <v>100</v>
      </c>
      <c r="N26" s="108">
        <v>100</v>
      </c>
      <c r="O26" s="108">
        <v>101</v>
      </c>
      <c r="P26" s="108">
        <v>102</v>
      </c>
      <c r="Q26" s="108">
        <v>103</v>
      </c>
      <c r="R26" s="108">
        <v>104</v>
      </c>
      <c r="S26" s="108">
        <v>105</v>
      </c>
      <c r="T26" s="108">
        <v>106</v>
      </c>
      <c r="U26" s="108">
        <v>107</v>
      </c>
      <c r="V26" s="108">
        <v>108</v>
      </c>
      <c r="W26" s="108">
        <v>100</v>
      </c>
      <c r="X26" s="108">
        <v>100</v>
      </c>
      <c r="Y26" s="108">
        <v>100</v>
      </c>
      <c r="Z26" s="107"/>
      <c r="AA26" s="108">
        <v>85</v>
      </c>
      <c r="AB26" s="108">
        <v>85</v>
      </c>
      <c r="AC26" s="108">
        <v>86</v>
      </c>
      <c r="AD26" s="108">
        <v>87</v>
      </c>
      <c r="AE26" s="108">
        <v>88</v>
      </c>
      <c r="AF26" s="108">
        <v>89</v>
      </c>
      <c r="AG26" s="108">
        <v>90</v>
      </c>
      <c r="AH26" s="108">
        <v>91</v>
      </c>
      <c r="AI26" s="108">
        <v>92</v>
      </c>
      <c r="AJ26" s="108">
        <v>93</v>
      </c>
      <c r="AK26" s="108">
        <v>85</v>
      </c>
      <c r="AL26" s="108">
        <v>85</v>
      </c>
      <c r="AM26" s="110">
        <v>90</v>
      </c>
      <c r="AN26" s="111" t="str">
        <f t="shared" si="15"/>
        <v>00</v>
      </c>
      <c r="AO26" s="111">
        <f t="shared" si="15"/>
        <v>1.1764705882352942</v>
      </c>
      <c r="AP26" s="111">
        <f t="shared" si="15"/>
        <v>1.1764705882352942</v>
      </c>
      <c r="AQ26" s="111">
        <f t="shared" si="16"/>
        <v>1.1744186046511629</v>
      </c>
      <c r="AR26" s="111">
        <f t="shared" si="16"/>
        <v>1.1724137931034482</v>
      </c>
      <c r="AS26" s="111">
        <f t="shared" si="16"/>
        <v>1.1704545454545454</v>
      </c>
      <c r="AT26" s="111">
        <f t="shared" si="16"/>
        <v>1.1685393258426966</v>
      </c>
      <c r="AU26" s="111">
        <f t="shared" si="16"/>
        <v>1.1666666666666667</v>
      </c>
      <c r="AV26" s="111">
        <f t="shared" si="16"/>
        <v>1.1648351648351649</v>
      </c>
      <c r="AW26" s="111">
        <f t="shared" si="16"/>
        <v>1.1630434782608696</v>
      </c>
      <c r="AX26" s="111">
        <f t="shared" si="16"/>
        <v>1.1612903225806452</v>
      </c>
      <c r="AY26" s="111">
        <f t="shared" si="17"/>
        <v>1.1627906976744187</v>
      </c>
      <c r="AZ26" s="111">
        <f t="shared" si="18"/>
        <v>1.1764705882352942</v>
      </c>
      <c r="BA26" s="111">
        <f t="shared" si="18"/>
        <v>1.1111111111111112</v>
      </c>
    </row>
    <row r="27" spans="1:53" s="51" customFormat="1" ht="66" customHeight="1" x14ac:dyDescent="0.3">
      <c r="A27" s="185"/>
      <c r="B27" s="94" t="s">
        <v>62</v>
      </c>
      <c r="C27" s="94" t="s">
        <v>52</v>
      </c>
      <c r="D27" s="94" t="s">
        <v>57</v>
      </c>
      <c r="E27" s="94" t="s">
        <v>70</v>
      </c>
      <c r="F27" s="95" t="s">
        <v>76</v>
      </c>
      <c r="G27" s="96" t="s">
        <v>53</v>
      </c>
      <c r="H27" s="97">
        <v>0.05</v>
      </c>
      <c r="I27" s="98" t="s">
        <v>54</v>
      </c>
      <c r="J27" s="98" t="s">
        <v>55</v>
      </c>
      <c r="K27" s="99" t="s">
        <v>56</v>
      </c>
      <c r="L27" s="107">
        <v>100</v>
      </c>
      <c r="M27" s="108">
        <v>100</v>
      </c>
      <c r="N27" s="108">
        <v>100</v>
      </c>
      <c r="O27" s="108">
        <v>101</v>
      </c>
      <c r="P27" s="108">
        <v>102</v>
      </c>
      <c r="Q27" s="108">
        <v>103</v>
      </c>
      <c r="R27" s="108">
        <v>104</v>
      </c>
      <c r="S27" s="108">
        <v>105</v>
      </c>
      <c r="T27" s="108">
        <v>106</v>
      </c>
      <c r="U27" s="108">
        <v>107</v>
      </c>
      <c r="V27" s="108">
        <v>108</v>
      </c>
      <c r="W27" s="108">
        <v>100</v>
      </c>
      <c r="X27" s="108">
        <v>100</v>
      </c>
      <c r="Y27" s="108">
        <v>100</v>
      </c>
      <c r="Z27" s="107"/>
      <c r="AA27" s="108">
        <v>85</v>
      </c>
      <c r="AB27" s="108">
        <v>85</v>
      </c>
      <c r="AC27" s="108">
        <v>86</v>
      </c>
      <c r="AD27" s="108">
        <v>87</v>
      </c>
      <c r="AE27" s="108">
        <v>88</v>
      </c>
      <c r="AF27" s="108">
        <v>89</v>
      </c>
      <c r="AG27" s="108">
        <v>90</v>
      </c>
      <c r="AH27" s="108">
        <v>91</v>
      </c>
      <c r="AI27" s="108">
        <v>92</v>
      </c>
      <c r="AJ27" s="108">
        <v>93</v>
      </c>
      <c r="AK27" s="108">
        <v>85</v>
      </c>
      <c r="AL27" s="108">
        <v>85</v>
      </c>
      <c r="AM27" s="110">
        <v>90</v>
      </c>
      <c r="AN27" s="111" t="str">
        <f t="shared" si="15"/>
        <v>00</v>
      </c>
      <c r="AO27" s="111">
        <f t="shared" si="15"/>
        <v>1.1764705882352942</v>
      </c>
      <c r="AP27" s="111">
        <f t="shared" si="15"/>
        <v>1.1764705882352942</v>
      </c>
      <c r="AQ27" s="111">
        <f t="shared" si="16"/>
        <v>1.1744186046511629</v>
      </c>
      <c r="AR27" s="111">
        <f t="shared" si="16"/>
        <v>1.1724137931034482</v>
      </c>
      <c r="AS27" s="111">
        <f t="shared" si="16"/>
        <v>1.1704545454545454</v>
      </c>
      <c r="AT27" s="111">
        <f t="shared" si="16"/>
        <v>1.1685393258426966</v>
      </c>
      <c r="AU27" s="111">
        <f t="shared" si="16"/>
        <v>1.1666666666666667</v>
      </c>
      <c r="AV27" s="111">
        <f t="shared" si="16"/>
        <v>1.1648351648351649</v>
      </c>
      <c r="AW27" s="111">
        <f t="shared" si="16"/>
        <v>1.1630434782608696</v>
      </c>
      <c r="AX27" s="111">
        <f t="shared" si="16"/>
        <v>1.1612903225806452</v>
      </c>
      <c r="AY27" s="111">
        <f t="shared" si="17"/>
        <v>1.1627906976744187</v>
      </c>
      <c r="AZ27" s="111">
        <f t="shared" si="18"/>
        <v>1.1764705882352942</v>
      </c>
      <c r="BA27" s="111">
        <f t="shared" si="18"/>
        <v>1.1111111111111112</v>
      </c>
    </row>
    <row r="28" spans="1:53" s="51" customFormat="1" ht="66" customHeight="1" x14ac:dyDescent="0.3">
      <c r="A28" s="185"/>
      <c r="B28" s="94" t="s">
        <v>62</v>
      </c>
      <c r="C28" s="94" t="s">
        <v>52</v>
      </c>
      <c r="D28" s="94" t="s">
        <v>57</v>
      </c>
      <c r="E28" s="94" t="s">
        <v>70</v>
      </c>
      <c r="F28" s="95" t="s">
        <v>76</v>
      </c>
      <c r="G28" s="96" t="s">
        <v>53</v>
      </c>
      <c r="H28" s="97">
        <v>0.05</v>
      </c>
      <c r="I28" s="98" t="s">
        <v>54</v>
      </c>
      <c r="J28" s="98" t="s">
        <v>55</v>
      </c>
      <c r="K28" s="99" t="s">
        <v>56</v>
      </c>
      <c r="L28" s="107">
        <v>100</v>
      </c>
      <c r="M28" s="108">
        <v>100</v>
      </c>
      <c r="N28" s="108">
        <v>100</v>
      </c>
      <c r="O28" s="108">
        <v>101</v>
      </c>
      <c r="P28" s="108">
        <v>102</v>
      </c>
      <c r="Q28" s="108">
        <v>103</v>
      </c>
      <c r="R28" s="108">
        <v>104</v>
      </c>
      <c r="S28" s="108">
        <v>105</v>
      </c>
      <c r="T28" s="108">
        <v>106</v>
      </c>
      <c r="U28" s="108">
        <v>107</v>
      </c>
      <c r="V28" s="108">
        <v>108</v>
      </c>
      <c r="W28" s="108">
        <v>100</v>
      </c>
      <c r="X28" s="108">
        <v>100</v>
      </c>
      <c r="Y28" s="108">
        <v>100</v>
      </c>
      <c r="Z28" s="107"/>
      <c r="AA28" s="108">
        <v>85</v>
      </c>
      <c r="AB28" s="108">
        <v>85</v>
      </c>
      <c r="AC28" s="108">
        <v>86</v>
      </c>
      <c r="AD28" s="108">
        <v>87</v>
      </c>
      <c r="AE28" s="108">
        <v>88</v>
      </c>
      <c r="AF28" s="108">
        <v>89</v>
      </c>
      <c r="AG28" s="108">
        <v>90</v>
      </c>
      <c r="AH28" s="108">
        <v>91</v>
      </c>
      <c r="AI28" s="108">
        <v>92</v>
      </c>
      <c r="AJ28" s="108">
        <v>93</v>
      </c>
      <c r="AK28" s="108">
        <v>85</v>
      </c>
      <c r="AL28" s="108">
        <v>85</v>
      </c>
      <c r="AM28" s="110">
        <v>100</v>
      </c>
      <c r="AN28" s="112" t="str">
        <f t="shared" si="15"/>
        <v>00</v>
      </c>
      <c r="AO28" s="113">
        <f t="shared" si="15"/>
        <v>1.1764705882352942</v>
      </c>
      <c r="AP28" s="113">
        <f t="shared" si="15"/>
        <v>1.1764705882352942</v>
      </c>
      <c r="AQ28" s="113">
        <f t="shared" si="16"/>
        <v>1.1744186046511629</v>
      </c>
      <c r="AR28" s="113">
        <f t="shared" si="16"/>
        <v>1.1724137931034482</v>
      </c>
      <c r="AS28" s="113">
        <f t="shared" si="16"/>
        <v>1.1704545454545454</v>
      </c>
      <c r="AT28" s="113">
        <f t="shared" si="16"/>
        <v>1.1685393258426966</v>
      </c>
      <c r="AU28" s="113">
        <f t="shared" si="16"/>
        <v>1.1666666666666667</v>
      </c>
      <c r="AV28" s="113">
        <f t="shared" si="16"/>
        <v>1.1648351648351649</v>
      </c>
      <c r="AW28" s="113">
        <f t="shared" si="16"/>
        <v>1.1630434782608696</v>
      </c>
      <c r="AX28" s="113">
        <f t="shared" si="16"/>
        <v>1.1612903225806452</v>
      </c>
      <c r="AY28" s="113">
        <f t="shared" si="17"/>
        <v>1.1627906976744187</v>
      </c>
      <c r="AZ28" s="113">
        <f t="shared" si="18"/>
        <v>1.1764705882352942</v>
      </c>
      <c r="BA28" s="113">
        <f t="shared" si="18"/>
        <v>1</v>
      </c>
    </row>
    <row r="29" spans="1:53" ht="19.95" customHeight="1" x14ac:dyDescent="0.25">
      <c r="A29" s="33"/>
      <c r="B29" s="158"/>
      <c r="C29" s="159"/>
      <c r="D29" s="159"/>
      <c r="E29" s="160"/>
      <c r="F29" s="161"/>
      <c r="G29" s="161"/>
      <c r="H29" s="162">
        <v>0.05</v>
      </c>
      <c r="I29" s="161"/>
      <c r="J29" s="161"/>
      <c r="K29" s="163"/>
      <c r="L29" s="164"/>
      <c r="M29" s="164">
        <f>IF(M23="",0,$H23)+IF(M24="",0,$H24)+IF(M25="",0,$H25)+IF(M26="",0,$H26)+IF(M27="",0,$H27)+IF(M28="",0,$H28)</f>
        <v>0.3</v>
      </c>
      <c r="N29" s="164">
        <f t="shared" ref="N29:Y29" si="19">IF(N23="",0,$H23)+IF(N24="",0,$H24)+IF(N25="",0,$H25)+IF(N26="",0,$H26)+IF(N27="",0,$H27)+IF(N28="",0,$H28)</f>
        <v>0.3</v>
      </c>
      <c r="O29" s="164">
        <f t="shared" ref="O29:V29" si="20">IF(O23="",0,$H23)+IF(O24="",0,$H24)+IF(O25="",0,$H25)+IF(O26="",0,$H26)+IF(O27="",0,$H27)+IF(O28="",0,$H28)</f>
        <v>0.3</v>
      </c>
      <c r="P29" s="164">
        <f t="shared" si="20"/>
        <v>0.3</v>
      </c>
      <c r="Q29" s="164">
        <f t="shared" si="20"/>
        <v>0.3</v>
      </c>
      <c r="R29" s="164">
        <f t="shared" si="20"/>
        <v>0.3</v>
      </c>
      <c r="S29" s="164">
        <f t="shared" si="20"/>
        <v>0.3</v>
      </c>
      <c r="T29" s="164">
        <f t="shared" si="20"/>
        <v>0.3</v>
      </c>
      <c r="U29" s="164">
        <f t="shared" si="20"/>
        <v>0.3</v>
      </c>
      <c r="V29" s="164">
        <f t="shared" si="20"/>
        <v>0.3</v>
      </c>
      <c r="W29" s="164">
        <f t="shared" si="19"/>
        <v>0.3</v>
      </c>
      <c r="X29" s="164">
        <f t="shared" si="19"/>
        <v>0.3</v>
      </c>
      <c r="Y29" s="164">
        <f t="shared" si="19"/>
        <v>0.25</v>
      </c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18"/>
      <c r="AO29" s="118">
        <f>((AO23*$H23)+(AO24*$H24)+(AO25*$H25)+(AO26*$H26)+(AO27*$H27)+(AO28*$H28))/M29</f>
        <v>1.1470588235294119</v>
      </c>
      <c r="AP29" s="118">
        <f>((AP23*$H23)+(AP24*$H24)+(AP25*$H25)+(AP26*$H26)+(AP27*$H27)+(AP28*$H28))/N29</f>
        <v>1.1470588235294119</v>
      </c>
      <c r="AQ29" s="118">
        <f t="shared" ref="AQ29:AX29" si="21">((AQ23*$H23)+(AQ24*$H24)+(AQ25*$H25)+(AQ26*$H26)+(AQ27*$H27)+(AQ28*$H28))/O29</f>
        <v>1.1453488372093024</v>
      </c>
      <c r="AR29" s="118">
        <f t="shared" si="21"/>
        <v>1.1436781609195403</v>
      </c>
      <c r="AS29" s="118">
        <f t="shared" si="21"/>
        <v>1.1420454545454548</v>
      </c>
      <c r="AT29" s="118">
        <f t="shared" si="21"/>
        <v>1.1404494382022474</v>
      </c>
      <c r="AU29" s="118">
        <f t="shared" si="21"/>
        <v>1.1388888888888891</v>
      </c>
      <c r="AV29" s="118">
        <f t="shared" si="21"/>
        <v>1.1373626373626375</v>
      </c>
      <c r="AW29" s="118">
        <f t="shared" si="21"/>
        <v>1.1358695652173916</v>
      </c>
      <c r="AX29" s="118">
        <f t="shared" si="21"/>
        <v>1.1344086021505377</v>
      </c>
      <c r="AY29" s="118">
        <f>((AY23*$H23)+(AY24*$H24)+(AY25*$H25)+(AY26*$H26)+(AY27*$H27)+(AY28*$H28))/W29</f>
        <v>1.1376196990424077</v>
      </c>
      <c r="AZ29" s="118">
        <f>((AZ23*$H23)+(AZ24*$H24)+(AZ25*$H25)+(AZ26*$H26)+(AZ27*$H27)+(AZ28*$H28))/X29</f>
        <v>1.1470588235294119</v>
      </c>
      <c r="BA29" s="119">
        <f>((BA23*$H23)+(BA24*$H24)+(BA25*$H25)+(BA26*$H26)+(BA27*$H27)+(BA28*$H28))/Y29</f>
        <v>1.088888888888889</v>
      </c>
    </row>
    <row r="30" spans="1:53" s="51" customFormat="1" ht="66" customHeight="1" x14ac:dyDescent="0.3">
      <c r="A30" s="182" t="s">
        <v>20</v>
      </c>
      <c r="B30" s="94" t="s">
        <v>67</v>
      </c>
      <c r="C30" s="94" t="s">
        <v>68</v>
      </c>
      <c r="D30" s="94" t="s">
        <v>63</v>
      </c>
      <c r="E30" s="94" t="s">
        <v>64</v>
      </c>
      <c r="F30" s="95"/>
      <c r="G30" s="96" t="s">
        <v>65</v>
      </c>
      <c r="H30" s="97">
        <v>0.05</v>
      </c>
      <c r="I30" s="98" t="s">
        <v>54</v>
      </c>
      <c r="J30" s="98" t="s">
        <v>66</v>
      </c>
      <c r="K30" s="99" t="s">
        <v>61</v>
      </c>
      <c r="L30" s="107">
        <v>75</v>
      </c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>
        <v>75</v>
      </c>
      <c r="Y30" s="108">
        <v>75</v>
      </c>
      <c r="Z30" s="107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>
        <v>70</v>
      </c>
      <c r="AM30" s="110">
        <v>70</v>
      </c>
      <c r="AN30" s="111" t="str">
        <f>IF(L30="","0",IF(Z30="","00",IF(AND(L30&lt;0,$K30="I",Z30&lt;0),(L30/Z30),IF(AND(L30&lt;0,$K30="D",Z30&lt;0),(Z30/L30),IF(AND(L30&gt;0,$K30="D",Z30&lt;0),-(L30/Z30),IF(AND(L30=0,Z30=0),1,IF(AND(Z30=0,$K30="D"),1,IF(AND(L30=0,$K30="I"),1,IF($K30="D",L30/Z30,Z30/L30)))))))))</f>
        <v>00</v>
      </c>
      <c r="AO30" s="111" t="str">
        <f>IF(M30="","0",IF(AA30="","00",IF(AND(M30&lt;0,$K30="I",AA30&lt;0),(M30/AA30),IF(AND(M30&lt;0,$K30="D",AA30&lt;0),(AA30/M30),IF(AND(M30&gt;0,$K30="D",AA30&lt;0),-(M30/AA30),IF(AND(M30=0,AA30=0),1,IF(AND(AA30=0,$K30="D"),1,IF(AND(M30=0,$K30="I"),1,IF($K30="D",M30/AA30,AA30/M30)))))))))</f>
        <v>0</v>
      </c>
      <c r="AP30" s="111" t="str">
        <f>IF(N30="","0",IF(AB30="","00",IF(AND(N30&lt;0,$K30="I",AB30&lt;0),(N30/AB30),IF(AND(N30&lt;0,$K30="D",AB30&lt;0),(AB30/N30),IF(AND(N30&gt;0,$K30="D",AB30&lt;0),-(N30/AB30),IF(AND(N30=0,AB30=0),1,IF(AND(AB30=0,$K30="D"),1,IF(AND(N30=0,$K30="I"),1,IF($K30="D",N30/AB30,AB30/N30)))))))))</f>
        <v>0</v>
      </c>
      <c r="AQ30" s="111" t="str">
        <f t="shared" ref="AQ30:AX35" si="22">IF(O30="","0",IF(AC30="","00",IF(AND(O30&lt;0,$K30="I",AC30&lt;0),(O30/AC30),IF(AND(O30&lt;0,$K30="D",AC30&lt;0),(AC30/O30),IF(AND(O30&gt;0,$K30="D",AC30&lt;0),-(O30/AC30),IF(AND(O30=0,AC30=0),1,IF(AND(AC30=0,$K30="D"),1,IF(AND(O30=0,$K30="I"),1,IF($K30="D",O30/AC30,AC30/O30)))))))))</f>
        <v>0</v>
      </c>
      <c r="AR30" s="111" t="str">
        <f t="shared" si="22"/>
        <v>0</v>
      </c>
      <c r="AS30" s="111" t="str">
        <f t="shared" si="22"/>
        <v>0</v>
      </c>
      <c r="AT30" s="111" t="str">
        <f t="shared" si="22"/>
        <v>0</v>
      </c>
      <c r="AU30" s="111" t="str">
        <f t="shared" si="22"/>
        <v>0</v>
      </c>
      <c r="AV30" s="111" t="str">
        <f t="shared" si="22"/>
        <v>0</v>
      </c>
      <c r="AW30" s="111" t="str">
        <f t="shared" si="22"/>
        <v>0</v>
      </c>
      <c r="AX30" s="111" t="str">
        <f t="shared" si="22"/>
        <v>0</v>
      </c>
      <c r="AY30" s="111" t="str">
        <f t="shared" ref="AY30:AY35" si="23">IF(W30="","0",IF(AC30="","00",IF(AND(W30&lt;0,$K30="I",AC30&lt;0),(W30/AC30),IF(AND(W30&lt;0,$K30="D",AC30&lt;0),(AC30/W30),IF(AND(W30&gt;0,$K30="D",AC30&lt;0),-(W30/AC30),IF(AND(W30=0,AC30=0),1,IF(AND(AC30=0,$K30="D"),1,IF(AND(W30=0,$K30="I"),1,IF($K30="D",W30/AC30,AC30/W30)))))))))</f>
        <v>0</v>
      </c>
      <c r="AZ30" s="111">
        <f t="shared" ref="AZ30:BA35" si="24">IF(X30="","0",IF(AL30="","00",IF(AND(X30&lt;0,$K30="I",AL30&lt;0),(X30/AL30),IF(AND(X30&lt;0,$K30="D",AL30&lt;0),(AL30/X30),IF(AND(X30&gt;0,$K30="D",AL30&lt;0),-(X30/AL30),IF(AND(X30=0,AL30=0),1,IF(AND(AL30=0,$K30="D"),1,IF(AND(X30=0,$K30="I"),1,IF($K30="D",X30/AL30,AL30/X30)))))))))</f>
        <v>0.93333333333333335</v>
      </c>
      <c r="BA30" s="111">
        <f t="shared" si="24"/>
        <v>0.93333333333333335</v>
      </c>
    </row>
    <row r="31" spans="1:53" s="51" customFormat="1" ht="66" customHeight="1" x14ac:dyDescent="0.3">
      <c r="A31" s="183"/>
      <c r="B31" s="94" t="s">
        <v>67</v>
      </c>
      <c r="C31" s="94" t="s">
        <v>52</v>
      </c>
      <c r="D31" s="94" t="s">
        <v>57</v>
      </c>
      <c r="E31" s="94" t="s">
        <v>70</v>
      </c>
      <c r="F31" s="95" t="s">
        <v>76</v>
      </c>
      <c r="G31" s="96" t="s">
        <v>53</v>
      </c>
      <c r="H31" s="97">
        <v>0.05</v>
      </c>
      <c r="I31" s="98" t="s">
        <v>54</v>
      </c>
      <c r="J31" s="98" t="s">
        <v>55</v>
      </c>
      <c r="K31" s="99" t="s">
        <v>56</v>
      </c>
      <c r="L31" s="107">
        <v>100</v>
      </c>
      <c r="M31" s="108">
        <v>100</v>
      </c>
      <c r="N31" s="108">
        <v>100</v>
      </c>
      <c r="O31" s="108">
        <v>101</v>
      </c>
      <c r="P31" s="108">
        <v>102</v>
      </c>
      <c r="Q31" s="108">
        <v>103</v>
      </c>
      <c r="R31" s="108">
        <v>104</v>
      </c>
      <c r="S31" s="108">
        <v>105</v>
      </c>
      <c r="T31" s="108">
        <v>106</v>
      </c>
      <c r="U31" s="108">
        <v>107</v>
      </c>
      <c r="V31" s="108">
        <v>108</v>
      </c>
      <c r="W31" s="108">
        <v>100</v>
      </c>
      <c r="X31" s="108">
        <v>100</v>
      </c>
      <c r="Y31" s="108">
        <v>100</v>
      </c>
      <c r="Z31" s="107"/>
      <c r="AA31" s="108">
        <v>85</v>
      </c>
      <c r="AB31" s="108">
        <v>85</v>
      </c>
      <c r="AC31" s="108">
        <v>86</v>
      </c>
      <c r="AD31" s="108">
        <v>87</v>
      </c>
      <c r="AE31" s="108">
        <v>88</v>
      </c>
      <c r="AF31" s="108">
        <v>89</v>
      </c>
      <c r="AG31" s="108">
        <v>90</v>
      </c>
      <c r="AH31" s="108">
        <v>91</v>
      </c>
      <c r="AI31" s="108">
        <v>92</v>
      </c>
      <c r="AJ31" s="108">
        <v>93</v>
      </c>
      <c r="AK31" s="108">
        <v>85</v>
      </c>
      <c r="AL31" s="108">
        <v>85</v>
      </c>
      <c r="AM31" s="110">
        <v>90</v>
      </c>
      <c r="AN31" s="111" t="str">
        <f t="shared" ref="AN31" si="25">IF(L31="","0",IF(Z31="","00",IF(AND(L31&lt;0,$K31="I",Z31&lt;0),(L31/Z31),IF(AND(L31&lt;0,$K31="D",Z31&lt;0),(Z31/L31),IF(AND(L31&gt;0,$K31="D",Z31&lt;0),-(L31/Z31),IF(AND(L31=0,Z31=0),1,IF(AND(Z31=0,$K31="D"),1,IF(AND(L31=0,$K31="I"),1,IF($K31="D",L31/Z31,Z31/L31)))))))))</f>
        <v>00</v>
      </c>
      <c r="AO31" s="111">
        <f t="shared" ref="AO31" si="26">IF(M31="","0",IF(AA31="","00",IF(AND(M31&lt;0,$K31="I",AA31&lt;0),(M31/AA31),IF(AND(M31&lt;0,$K31="D",AA31&lt;0),(AA31/M31),IF(AND(M31&gt;0,$K31="D",AA31&lt;0),-(M31/AA31),IF(AND(M31=0,AA31=0),1,IF(AND(AA31=0,$K31="D"),1,IF(AND(M31=0,$K31="I"),1,IF($K31="D",M31/AA31,AA31/M31)))))))))</f>
        <v>1.1764705882352942</v>
      </c>
      <c r="AP31" s="111">
        <f>IF(N31="","0",IF(AB31="","00",IF(AND(N31&lt;0,$K31="I",AB31&lt;0),(N31/AB31),IF(AND(N31&lt;0,$K31="D",AB31&lt;0),(AB31/N31),IF(AND(N31&gt;0,$K31="D",AB31&lt;0),-(N31/AB31),IF(AND(N31=0,AB31=0),1,IF(AND(AB31=0,$K31="D"),1,IF(AND(N31=0,$K31="I"),1,IF($K31="D",N31/AB31,AB31/N31)))))))))</f>
        <v>1.1764705882352942</v>
      </c>
      <c r="AQ31" s="111">
        <f t="shared" si="22"/>
        <v>1.1744186046511629</v>
      </c>
      <c r="AR31" s="111">
        <f t="shared" si="22"/>
        <v>1.1724137931034482</v>
      </c>
      <c r="AS31" s="111">
        <f t="shared" si="22"/>
        <v>1.1704545454545454</v>
      </c>
      <c r="AT31" s="111">
        <f t="shared" si="22"/>
        <v>1.1685393258426966</v>
      </c>
      <c r="AU31" s="111">
        <f t="shared" si="22"/>
        <v>1.1666666666666667</v>
      </c>
      <c r="AV31" s="111">
        <f t="shared" si="22"/>
        <v>1.1648351648351649</v>
      </c>
      <c r="AW31" s="111">
        <f t="shared" si="22"/>
        <v>1.1630434782608696</v>
      </c>
      <c r="AX31" s="111">
        <f t="shared" si="22"/>
        <v>1.1612903225806452</v>
      </c>
      <c r="AY31" s="111">
        <f t="shared" si="23"/>
        <v>1.1627906976744187</v>
      </c>
      <c r="AZ31" s="111">
        <f t="shared" si="24"/>
        <v>1.1764705882352942</v>
      </c>
      <c r="BA31" s="111">
        <f t="shared" si="24"/>
        <v>1.1111111111111112</v>
      </c>
    </row>
    <row r="32" spans="1:53" s="51" customFormat="1" ht="66" customHeight="1" x14ac:dyDescent="0.3">
      <c r="A32" s="183"/>
      <c r="B32" s="94" t="s">
        <v>67</v>
      </c>
      <c r="C32" s="94" t="s">
        <v>52</v>
      </c>
      <c r="D32" s="94" t="s">
        <v>57</v>
      </c>
      <c r="E32" s="94" t="s">
        <v>70</v>
      </c>
      <c r="F32" s="95" t="s">
        <v>76</v>
      </c>
      <c r="G32" s="96" t="s">
        <v>53</v>
      </c>
      <c r="H32" s="97">
        <v>0.05</v>
      </c>
      <c r="I32" s="98" t="s">
        <v>54</v>
      </c>
      <c r="J32" s="98" t="s">
        <v>55</v>
      </c>
      <c r="K32" s="99" t="s">
        <v>56</v>
      </c>
      <c r="L32" s="107">
        <v>100</v>
      </c>
      <c r="M32" s="108">
        <v>100</v>
      </c>
      <c r="N32" s="108">
        <v>100</v>
      </c>
      <c r="O32" s="108">
        <v>101</v>
      </c>
      <c r="P32" s="108">
        <v>102</v>
      </c>
      <c r="Q32" s="108">
        <v>103</v>
      </c>
      <c r="R32" s="108">
        <v>104</v>
      </c>
      <c r="S32" s="108">
        <v>105</v>
      </c>
      <c r="T32" s="108">
        <v>106</v>
      </c>
      <c r="U32" s="108">
        <v>107</v>
      </c>
      <c r="V32" s="108">
        <v>108</v>
      </c>
      <c r="W32" s="108">
        <v>100</v>
      </c>
      <c r="X32" s="108">
        <v>100</v>
      </c>
      <c r="Y32" s="108">
        <v>100</v>
      </c>
      <c r="Z32" s="107"/>
      <c r="AA32" s="108">
        <v>85</v>
      </c>
      <c r="AB32" s="108">
        <v>85</v>
      </c>
      <c r="AC32" s="108">
        <v>86</v>
      </c>
      <c r="AD32" s="108">
        <v>87</v>
      </c>
      <c r="AE32" s="108">
        <v>88</v>
      </c>
      <c r="AF32" s="108">
        <v>89</v>
      </c>
      <c r="AG32" s="108">
        <v>90</v>
      </c>
      <c r="AH32" s="108">
        <v>91</v>
      </c>
      <c r="AI32" s="108">
        <v>92</v>
      </c>
      <c r="AJ32" s="108">
        <v>93</v>
      </c>
      <c r="AK32" s="108">
        <v>85</v>
      </c>
      <c r="AL32" s="108">
        <v>85</v>
      </c>
      <c r="AM32" s="110">
        <v>90</v>
      </c>
      <c r="AN32" s="111" t="str">
        <f>IF(L32="","0",IF(Z32="","00",IF(AND(L32&lt;0,$K32="I",Z32&lt;0),(L32/Z32),IF(AND(L32&lt;0,$K32="D",Z32&lt;0),(Z32/L32),IF(AND(L32&gt;0,$K32="D",Z32&lt;0),-(L32/Z32),IF(AND(L32=0,Z32=0),1,IF(AND(Z32=0,$K32="D"),1,IF(AND(L32=0,$K32="I"),1,IF($K32="D",L32/Z32,Z32/L32)))))))))</f>
        <v>00</v>
      </c>
      <c r="AO32" s="111">
        <f t="shared" ref="AO32:AO35" si="27">IF(M32="","0",IF(AA32="","00",IF(AND(M32&lt;0,$K32="I",AA32&lt;0),(M32/AA32),IF(AND(M32&lt;0,$K32="D",AA32&lt;0),(AA32/M32),IF(AND(M32&gt;0,$K32="D",AA32&lt;0),-(M32/AA32),IF(AND(M32=0,AA32=0),1,IF(AND(AA32=0,$K32="D"),1,IF(AND(M32=0,$K32="I"),1,IF($K32="D",M32/AA32,AA32/M32)))))))))</f>
        <v>1.1764705882352942</v>
      </c>
      <c r="AP32" s="111">
        <f>IF(N32="","0",IF(AB32="","00",IF(AND(N32&lt;0,$K32="I",AB32&lt;0),(N32/AB32),IF(AND(N32&lt;0,$K32="D",AB32&lt;0),(AB32/N32),IF(AND(N32&gt;0,$K32="D",AB32&lt;0),-(N32/AB32),IF(AND(N32=0,AB32=0),1,IF(AND(AB32=0,$K32="D"),1,IF(AND(N32=0,$K32="I"),1,IF($K32="D",N32/AB32,AB32/N32)))))))))</f>
        <v>1.1764705882352942</v>
      </c>
      <c r="AQ32" s="111">
        <f t="shared" si="22"/>
        <v>1.1744186046511629</v>
      </c>
      <c r="AR32" s="111">
        <f t="shared" si="22"/>
        <v>1.1724137931034482</v>
      </c>
      <c r="AS32" s="111">
        <f t="shared" si="22"/>
        <v>1.1704545454545454</v>
      </c>
      <c r="AT32" s="111">
        <f t="shared" si="22"/>
        <v>1.1685393258426966</v>
      </c>
      <c r="AU32" s="111">
        <f t="shared" si="22"/>
        <v>1.1666666666666667</v>
      </c>
      <c r="AV32" s="111">
        <f t="shared" si="22"/>
        <v>1.1648351648351649</v>
      </c>
      <c r="AW32" s="111">
        <f t="shared" si="22"/>
        <v>1.1630434782608696</v>
      </c>
      <c r="AX32" s="111">
        <f t="shared" si="22"/>
        <v>1.1612903225806452</v>
      </c>
      <c r="AY32" s="111">
        <f t="shared" si="23"/>
        <v>1.1627906976744187</v>
      </c>
      <c r="AZ32" s="111">
        <f t="shared" si="24"/>
        <v>1.1764705882352942</v>
      </c>
      <c r="BA32" s="111">
        <f t="shared" si="24"/>
        <v>1.1111111111111112</v>
      </c>
    </row>
    <row r="33" spans="1:53" s="51" customFormat="1" ht="66" customHeight="1" x14ac:dyDescent="0.3">
      <c r="A33" s="183"/>
      <c r="B33" s="94" t="s">
        <v>67</v>
      </c>
      <c r="C33" s="94" t="s">
        <v>52</v>
      </c>
      <c r="D33" s="94" t="s">
        <v>57</v>
      </c>
      <c r="E33" s="94" t="s">
        <v>70</v>
      </c>
      <c r="F33" s="95" t="s">
        <v>76</v>
      </c>
      <c r="G33" s="96" t="s">
        <v>53</v>
      </c>
      <c r="H33" s="97">
        <v>0.05</v>
      </c>
      <c r="I33" s="98" t="s">
        <v>54</v>
      </c>
      <c r="J33" s="98" t="s">
        <v>55</v>
      </c>
      <c r="K33" s="99" t="s">
        <v>56</v>
      </c>
      <c r="L33" s="107">
        <v>100</v>
      </c>
      <c r="M33" s="108">
        <v>100</v>
      </c>
      <c r="N33" s="108">
        <v>100</v>
      </c>
      <c r="O33" s="108">
        <v>101</v>
      </c>
      <c r="P33" s="108">
        <v>102</v>
      </c>
      <c r="Q33" s="108">
        <v>103</v>
      </c>
      <c r="R33" s="108">
        <v>104</v>
      </c>
      <c r="S33" s="108">
        <v>105</v>
      </c>
      <c r="T33" s="108">
        <v>106</v>
      </c>
      <c r="U33" s="108">
        <v>107</v>
      </c>
      <c r="V33" s="108">
        <v>108</v>
      </c>
      <c r="W33" s="108">
        <v>100</v>
      </c>
      <c r="X33" s="108">
        <v>100</v>
      </c>
      <c r="Y33" s="108">
        <v>100</v>
      </c>
      <c r="Z33" s="107"/>
      <c r="AA33" s="108">
        <v>85</v>
      </c>
      <c r="AB33" s="108">
        <v>85</v>
      </c>
      <c r="AC33" s="108">
        <v>86</v>
      </c>
      <c r="AD33" s="108">
        <v>87</v>
      </c>
      <c r="AE33" s="108">
        <v>88</v>
      </c>
      <c r="AF33" s="108">
        <v>89</v>
      </c>
      <c r="AG33" s="108">
        <v>90</v>
      </c>
      <c r="AH33" s="108">
        <v>91</v>
      </c>
      <c r="AI33" s="108">
        <v>92</v>
      </c>
      <c r="AJ33" s="108">
        <v>93</v>
      </c>
      <c r="AK33" s="108">
        <v>85</v>
      </c>
      <c r="AL33" s="108">
        <v>85</v>
      </c>
      <c r="AM33" s="110">
        <v>90</v>
      </c>
      <c r="AN33" s="111" t="str">
        <f>IF(L33="","0",IF(Z33="","00",IF(AND(L33&lt;0,$K33="I",Z33&lt;0),(L33/Z33),IF(AND(L33&lt;0,$K33="D",Z33&lt;0),(Z33/L33),IF(AND(L33&gt;0,$K33="D",Z33&lt;0),-(L33/Z33),IF(AND(L33=0,Z33=0),1,IF(AND(Z33=0,$K33="D"),1,IF(AND(L33=0,$K33="I"),1,IF($K33="D",L33/Z33,Z33/L33)))))))))</f>
        <v>00</v>
      </c>
      <c r="AO33" s="111">
        <f t="shared" si="27"/>
        <v>1.1764705882352942</v>
      </c>
      <c r="AP33" s="111">
        <f>IF(N33="","0",IF(AB33="","00",IF(AND(N33&lt;0,$K33="I",AB33&lt;0),(N33/AB33),IF(AND(N33&lt;0,$K33="D",AB33&lt;0),(AB33/N33),IF(AND(N33&gt;0,$K33="D",AB33&lt;0),-(N33/AB33),IF(AND(N33=0,AB33=0),1,IF(AND(AB33=0,$K33="D"),1,IF(AND(N33=0,$K33="I"),1,IF($K33="D",N33/AB33,AB33/N33)))))))))</f>
        <v>1.1764705882352942</v>
      </c>
      <c r="AQ33" s="111">
        <f t="shared" si="22"/>
        <v>1.1744186046511629</v>
      </c>
      <c r="AR33" s="111">
        <f t="shared" si="22"/>
        <v>1.1724137931034482</v>
      </c>
      <c r="AS33" s="111">
        <f t="shared" si="22"/>
        <v>1.1704545454545454</v>
      </c>
      <c r="AT33" s="111">
        <f t="shared" si="22"/>
        <v>1.1685393258426966</v>
      </c>
      <c r="AU33" s="111">
        <f t="shared" si="22"/>
        <v>1.1666666666666667</v>
      </c>
      <c r="AV33" s="111">
        <f t="shared" si="22"/>
        <v>1.1648351648351649</v>
      </c>
      <c r="AW33" s="111">
        <f t="shared" si="22"/>
        <v>1.1630434782608696</v>
      </c>
      <c r="AX33" s="111">
        <f t="shared" si="22"/>
        <v>1.1612903225806452</v>
      </c>
      <c r="AY33" s="111">
        <f t="shared" si="23"/>
        <v>1.1627906976744187</v>
      </c>
      <c r="AZ33" s="111">
        <f t="shared" si="24"/>
        <v>1.1764705882352942</v>
      </c>
      <c r="BA33" s="111">
        <f t="shared" si="24"/>
        <v>1.1111111111111112</v>
      </c>
    </row>
    <row r="34" spans="1:53" s="51" customFormat="1" ht="66" customHeight="1" x14ac:dyDescent="0.3">
      <c r="A34" s="183"/>
      <c r="B34" s="94" t="s">
        <v>67</v>
      </c>
      <c r="C34" s="94" t="s">
        <v>52</v>
      </c>
      <c r="D34" s="94" t="s">
        <v>57</v>
      </c>
      <c r="E34" s="94" t="s">
        <v>70</v>
      </c>
      <c r="F34" s="95" t="s">
        <v>76</v>
      </c>
      <c r="G34" s="96" t="s">
        <v>53</v>
      </c>
      <c r="H34" s="97">
        <v>0.05</v>
      </c>
      <c r="I34" s="98" t="s">
        <v>54</v>
      </c>
      <c r="J34" s="98" t="s">
        <v>55</v>
      </c>
      <c r="K34" s="99" t="s">
        <v>56</v>
      </c>
      <c r="L34" s="107">
        <v>100</v>
      </c>
      <c r="M34" s="108">
        <v>100</v>
      </c>
      <c r="N34" s="108">
        <v>100</v>
      </c>
      <c r="O34" s="108">
        <v>101</v>
      </c>
      <c r="P34" s="108">
        <v>102</v>
      </c>
      <c r="Q34" s="108">
        <v>103</v>
      </c>
      <c r="R34" s="108">
        <v>104</v>
      </c>
      <c r="S34" s="108">
        <v>105</v>
      </c>
      <c r="T34" s="108">
        <v>106</v>
      </c>
      <c r="U34" s="108">
        <v>107</v>
      </c>
      <c r="V34" s="108">
        <v>108</v>
      </c>
      <c r="W34" s="108">
        <v>100</v>
      </c>
      <c r="X34" s="108">
        <v>100</v>
      </c>
      <c r="Y34" s="108">
        <v>100</v>
      </c>
      <c r="Z34" s="107"/>
      <c r="AA34" s="108">
        <v>85</v>
      </c>
      <c r="AB34" s="108">
        <v>85</v>
      </c>
      <c r="AC34" s="108">
        <v>86</v>
      </c>
      <c r="AD34" s="108">
        <v>87</v>
      </c>
      <c r="AE34" s="108">
        <v>88</v>
      </c>
      <c r="AF34" s="108">
        <v>89</v>
      </c>
      <c r="AG34" s="108">
        <v>90</v>
      </c>
      <c r="AH34" s="108">
        <v>91</v>
      </c>
      <c r="AI34" s="108">
        <v>92</v>
      </c>
      <c r="AJ34" s="108">
        <v>93</v>
      </c>
      <c r="AK34" s="108">
        <v>85</v>
      </c>
      <c r="AL34" s="108">
        <v>85</v>
      </c>
      <c r="AM34" s="110">
        <v>90</v>
      </c>
      <c r="AN34" s="111" t="str">
        <f>IF(L34="","0",IF(Z34="","00",IF(AND(L34&lt;0,$K34="I",Z34&lt;0),(L34/Z34),IF(AND(L34&lt;0,$K34="D",Z34&lt;0),(Z34/L34),IF(AND(L34&gt;0,$K34="D",Z34&lt;0),-(L34/Z34),IF(AND(L34=0,Z34=0),1,IF(AND(Z34=0,$K34="D"),1,IF(AND(L34=0,$K34="I"),1,IF($K34="D",L34/Z34,Z34/L34)))))))))</f>
        <v>00</v>
      </c>
      <c r="AO34" s="111">
        <f t="shared" si="27"/>
        <v>1.1764705882352942</v>
      </c>
      <c r="AP34" s="111">
        <f>IF(N34="","0",IF(AB34="","00",IF(AND(N34&lt;0,$K34="I",AB34&lt;0),(N34/AB34),IF(AND(N34&lt;0,$K34="D",AB34&lt;0),(AB34/N34),IF(AND(N34&gt;0,$K34="D",AB34&lt;0),-(N34/AB34),IF(AND(N34=0,AB34=0),1,IF(AND(AB34=0,$K34="D"),1,IF(AND(N34=0,$K34="I"),1,IF($K34="D",N34/AB34,AB34/N34)))))))))</f>
        <v>1.1764705882352942</v>
      </c>
      <c r="AQ34" s="111">
        <f t="shared" si="22"/>
        <v>1.1744186046511629</v>
      </c>
      <c r="AR34" s="111">
        <f t="shared" si="22"/>
        <v>1.1724137931034482</v>
      </c>
      <c r="AS34" s="111">
        <f t="shared" si="22"/>
        <v>1.1704545454545454</v>
      </c>
      <c r="AT34" s="111">
        <f t="shared" si="22"/>
        <v>1.1685393258426966</v>
      </c>
      <c r="AU34" s="111">
        <f t="shared" si="22"/>
        <v>1.1666666666666667</v>
      </c>
      <c r="AV34" s="111">
        <f t="shared" si="22"/>
        <v>1.1648351648351649</v>
      </c>
      <c r="AW34" s="111">
        <f t="shared" si="22"/>
        <v>1.1630434782608696</v>
      </c>
      <c r="AX34" s="111">
        <f t="shared" si="22"/>
        <v>1.1612903225806452</v>
      </c>
      <c r="AY34" s="111">
        <f t="shared" si="23"/>
        <v>1.1627906976744187</v>
      </c>
      <c r="AZ34" s="111">
        <f t="shared" si="24"/>
        <v>1.1764705882352942</v>
      </c>
      <c r="BA34" s="111">
        <f t="shared" si="24"/>
        <v>1.1111111111111112</v>
      </c>
    </row>
    <row r="35" spans="1:53" s="51" customFormat="1" ht="66" customHeight="1" x14ac:dyDescent="0.3">
      <c r="A35" s="183"/>
      <c r="B35" s="94" t="s">
        <v>67</v>
      </c>
      <c r="C35" s="94" t="s">
        <v>52</v>
      </c>
      <c r="D35" s="94" t="s">
        <v>57</v>
      </c>
      <c r="E35" s="94" t="s">
        <v>70</v>
      </c>
      <c r="F35" s="95" t="s">
        <v>76</v>
      </c>
      <c r="G35" s="96" t="s">
        <v>53</v>
      </c>
      <c r="H35" s="97">
        <v>0.05</v>
      </c>
      <c r="I35" s="98" t="s">
        <v>54</v>
      </c>
      <c r="J35" s="98" t="s">
        <v>55</v>
      </c>
      <c r="K35" s="99" t="s">
        <v>56</v>
      </c>
      <c r="L35" s="107">
        <v>100</v>
      </c>
      <c r="M35" s="108">
        <v>100</v>
      </c>
      <c r="N35" s="108">
        <v>100</v>
      </c>
      <c r="O35" s="108">
        <v>101</v>
      </c>
      <c r="P35" s="108">
        <v>102</v>
      </c>
      <c r="Q35" s="108">
        <v>103</v>
      </c>
      <c r="R35" s="108">
        <v>104</v>
      </c>
      <c r="S35" s="108">
        <v>105</v>
      </c>
      <c r="T35" s="108">
        <v>106</v>
      </c>
      <c r="U35" s="108">
        <v>107</v>
      </c>
      <c r="V35" s="108">
        <v>108</v>
      </c>
      <c r="W35" s="108">
        <v>100</v>
      </c>
      <c r="X35" s="108">
        <v>100</v>
      </c>
      <c r="Y35" s="108">
        <v>100</v>
      </c>
      <c r="Z35" s="107"/>
      <c r="AA35" s="108">
        <v>85</v>
      </c>
      <c r="AB35" s="108">
        <v>85</v>
      </c>
      <c r="AC35" s="108">
        <v>86</v>
      </c>
      <c r="AD35" s="108">
        <v>87</v>
      </c>
      <c r="AE35" s="108">
        <v>88</v>
      </c>
      <c r="AF35" s="108">
        <v>89</v>
      </c>
      <c r="AG35" s="108">
        <v>90</v>
      </c>
      <c r="AH35" s="108">
        <v>91</v>
      </c>
      <c r="AI35" s="108">
        <v>92</v>
      </c>
      <c r="AJ35" s="108">
        <v>93</v>
      </c>
      <c r="AK35" s="108">
        <v>85</v>
      </c>
      <c r="AL35" s="108">
        <v>85</v>
      </c>
      <c r="AM35" s="110">
        <v>100</v>
      </c>
      <c r="AN35" s="112" t="str">
        <f>IF(L35="","0",IF(Z35="","00",IF(AND(L35&lt;0,$K35="I",Z35&lt;0),(L35/Z35),IF(AND(L35&lt;0,$K35="D",Z35&lt;0),(Z35/L35),IF(AND(L35&gt;0,$K35="D",Z35&lt;0),-(L35/Z35),IF(AND(L35=0,Z35=0),1,IF(AND(Z35=0,$K35="D"),1,IF(AND(L35=0,$K35="I"),1,IF($K35="D",L35/Z35,Z35/L35)))))))))</f>
        <v>00</v>
      </c>
      <c r="AO35" s="113">
        <f t="shared" si="27"/>
        <v>1.1764705882352942</v>
      </c>
      <c r="AP35" s="113">
        <f>IF(N35="","0",IF(AB35="","00",IF(AND(N35&lt;0,$K35="I",AB35&lt;0),(N35/AB35),IF(AND(N35&lt;0,$K35="D",AB35&lt;0),(AB35/N35),IF(AND(N35&gt;0,$K35="D",AB35&lt;0),-(N35/AB35),IF(AND(N35=0,AB35=0),1,IF(AND(AB35=0,$K35="D"),1,IF(AND(N35=0,$K35="I"),1,IF($K35="D",N35/AB35,AB35/N35)))))))))</f>
        <v>1.1764705882352942</v>
      </c>
      <c r="AQ35" s="113">
        <f t="shared" si="22"/>
        <v>1.1744186046511629</v>
      </c>
      <c r="AR35" s="113">
        <f t="shared" si="22"/>
        <v>1.1724137931034482</v>
      </c>
      <c r="AS35" s="113">
        <f t="shared" si="22"/>
        <v>1.1704545454545454</v>
      </c>
      <c r="AT35" s="113">
        <f t="shared" si="22"/>
        <v>1.1685393258426966</v>
      </c>
      <c r="AU35" s="113">
        <f t="shared" si="22"/>
        <v>1.1666666666666667</v>
      </c>
      <c r="AV35" s="113">
        <f t="shared" si="22"/>
        <v>1.1648351648351649</v>
      </c>
      <c r="AW35" s="113">
        <f t="shared" si="22"/>
        <v>1.1630434782608696</v>
      </c>
      <c r="AX35" s="113">
        <f t="shared" si="22"/>
        <v>1.1612903225806452</v>
      </c>
      <c r="AY35" s="113">
        <f t="shared" si="23"/>
        <v>1.1627906976744187</v>
      </c>
      <c r="AZ35" s="113">
        <f t="shared" si="24"/>
        <v>1.1764705882352942</v>
      </c>
      <c r="BA35" s="113">
        <f t="shared" si="24"/>
        <v>1</v>
      </c>
    </row>
    <row r="36" spans="1:53" ht="19.95" customHeight="1" x14ac:dyDescent="0.25">
      <c r="A36" s="34"/>
      <c r="B36" s="35"/>
      <c r="C36" s="35"/>
      <c r="D36" s="35"/>
      <c r="E36" s="36"/>
      <c r="F36" s="36"/>
      <c r="G36" s="36"/>
      <c r="H36" s="17">
        <f>SUM(H30:H35)</f>
        <v>0.3</v>
      </c>
      <c r="I36" s="36"/>
      <c r="J36" s="36"/>
      <c r="K36" s="35"/>
      <c r="L36" s="114"/>
      <c r="M36" s="115">
        <f>IF(M30="",0,$H30)+IF(M31="",0,$H31)+IF(M32="",0,$H32)+IF(M33="",0,$H33)+IF(M34="",0,$H34)+IF(M35="",0,$H35)</f>
        <v>0.25</v>
      </c>
      <c r="N36" s="115">
        <f t="shared" ref="N36:Y36" si="28">IF(N30="",0,$H30)+IF(N31="",0,$H31)+IF(N32="",0,$H32)+IF(N33="",0,$H33)+IF(N34="",0,$H34)+IF(N35="",0,$H35)</f>
        <v>0.25</v>
      </c>
      <c r="O36" s="115">
        <f t="shared" ref="O36:V36" si="29">IF(O30="",0,$H30)+IF(O31="",0,$H31)+IF(O32="",0,$H32)+IF(O33="",0,$H33)+IF(O34="",0,$H34)+IF(O35="",0,$H35)</f>
        <v>0.25</v>
      </c>
      <c r="P36" s="115">
        <f t="shared" si="29"/>
        <v>0.25</v>
      </c>
      <c r="Q36" s="115">
        <f t="shared" si="29"/>
        <v>0.25</v>
      </c>
      <c r="R36" s="115">
        <f t="shared" si="29"/>
        <v>0.25</v>
      </c>
      <c r="S36" s="115">
        <f t="shared" si="29"/>
        <v>0.25</v>
      </c>
      <c r="T36" s="115">
        <f t="shared" si="29"/>
        <v>0.25</v>
      </c>
      <c r="U36" s="115">
        <f t="shared" si="29"/>
        <v>0.25</v>
      </c>
      <c r="V36" s="115">
        <f t="shared" si="29"/>
        <v>0.25</v>
      </c>
      <c r="W36" s="115">
        <f t="shared" si="28"/>
        <v>0.25</v>
      </c>
      <c r="X36" s="115">
        <f t="shared" si="28"/>
        <v>0.3</v>
      </c>
      <c r="Y36" s="115">
        <f t="shared" si="28"/>
        <v>0.3</v>
      </c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5"/>
      <c r="AO36" s="115">
        <f>((AO30*$H30)+(AO31*$H31)+(AO32*$H32)+(AO33*$H33)+(AO34*$H34)+(AO35*$H35))/M36</f>
        <v>1.1764705882352942</v>
      </c>
      <c r="AP36" s="115">
        <f>((AP30*$H30)+(AP31*$H31)+(AP32*$H32)+(AP33*$H33)+(AP34*$H34)+(AP35*$H35))/N36</f>
        <v>1.1764705882352942</v>
      </c>
      <c r="AQ36" s="115">
        <f t="shared" ref="AQ36:AX36" si="30">((AQ30*$H30)+(AQ31*$H31)+(AQ32*$H32)+(AQ33*$H33)+(AQ34*$H34)+(AQ35*$H35))/O36</f>
        <v>1.1744186046511629</v>
      </c>
      <c r="AR36" s="115">
        <f t="shared" si="30"/>
        <v>1.1724137931034482</v>
      </c>
      <c r="AS36" s="115">
        <f t="shared" si="30"/>
        <v>1.1704545454545454</v>
      </c>
      <c r="AT36" s="115">
        <f t="shared" si="30"/>
        <v>1.1685393258426966</v>
      </c>
      <c r="AU36" s="115">
        <f t="shared" si="30"/>
        <v>1.1666666666666667</v>
      </c>
      <c r="AV36" s="115">
        <f t="shared" si="30"/>
        <v>1.1648351648351649</v>
      </c>
      <c r="AW36" s="115">
        <f t="shared" si="30"/>
        <v>1.1630434782608696</v>
      </c>
      <c r="AX36" s="115">
        <f t="shared" si="30"/>
        <v>1.1612903225806455</v>
      </c>
      <c r="AY36" s="115">
        <f>((AY30*$H30)+(AY31*$H31)+(AY32*$H32)+(AY33*$H33)+(AY34*$H34)+(AY35*$H35))/W36</f>
        <v>1.1627906976744187</v>
      </c>
      <c r="AZ36" s="115">
        <f>((AZ30*$H30)+(AZ31*$H31)+(AZ32*$H32)+(AZ33*$H33)+(AZ34*$H34)+(AZ35*$H35))/X36</f>
        <v>1.1359477124183008</v>
      </c>
      <c r="BA36" s="117">
        <f>((BA30*$H30)+(BA31*$H31)+(BA32*$H32)+(BA33*$H33)+(BA34*$H34)+(BA35*$H35))/Y36</f>
        <v>1.0629629629629631</v>
      </c>
    </row>
    <row r="37" spans="1:53" ht="24.6" customHeight="1" x14ac:dyDescent="0.25">
      <c r="B37" s="38"/>
      <c r="C37" s="38"/>
      <c r="D37" s="38"/>
      <c r="E37" s="38"/>
      <c r="F37" s="38"/>
      <c r="G37" s="39"/>
      <c r="H37" s="39"/>
      <c r="I37" s="39"/>
      <c r="J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AA37" s="39"/>
      <c r="AC37" s="40" t="s">
        <v>33</v>
      </c>
      <c r="AE37" s="41" t="s">
        <v>31</v>
      </c>
      <c r="AF37" s="39"/>
      <c r="AG37" s="39"/>
      <c r="AH37" s="39"/>
      <c r="AI37" s="39"/>
      <c r="AJ37" s="39"/>
      <c r="AK37" s="39"/>
      <c r="AL37" s="39"/>
      <c r="AM37" s="39"/>
      <c r="AN37" s="39"/>
      <c r="AO37" s="41" t="s">
        <v>32</v>
      </c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</row>
    <row r="38" spans="1:53" ht="59.25" customHeight="1" x14ac:dyDescent="0.25">
      <c r="B38" s="101"/>
      <c r="C38" s="102"/>
      <c r="D38" s="101"/>
      <c r="E38" s="102"/>
      <c r="F38" s="174"/>
      <c r="G38" s="174"/>
      <c r="H38" s="174"/>
      <c r="I38" s="174"/>
      <c r="J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AA38" s="39"/>
      <c r="AC38" s="39"/>
      <c r="AD38" s="39"/>
      <c r="AE38" s="42" t="s">
        <v>30</v>
      </c>
      <c r="AF38" s="39"/>
      <c r="AG38" s="39"/>
      <c r="AH38" s="39"/>
      <c r="AI38" s="39"/>
      <c r="AJ38" s="39"/>
      <c r="AK38" s="39"/>
      <c r="AL38" s="39"/>
      <c r="AM38" s="39"/>
      <c r="AN38" s="39"/>
      <c r="AO38" s="42" t="s">
        <v>92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 ht="21" customHeight="1" x14ac:dyDescent="0.25">
      <c r="A39" s="43"/>
      <c r="B39" s="103" t="s">
        <v>13</v>
      </c>
      <c r="C39" s="104"/>
      <c r="D39" s="105" t="s">
        <v>91</v>
      </c>
      <c r="E39" s="106"/>
      <c r="F39" s="175" t="s">
        <v>71</v>
      </c>
      <c r="G39" s="175"/>
      <c r="H39" s="175"/>
      <c r="I39" s="175"/>
      <c r="J39" s="37"/>
      <c r="AF39" s="45" t="s">
        <v>1</v>
      </c>
      <c r="AG39" s="46" t="s">
        <v>26</v>
      </c>
      <c r="AI39" s="49"/>
      <c r="AJ39" s="47" t="s">
        <v>21</v>
      </c>
      <c r="AK39" s="46" t="s">
        <v>24</v>
      </c>
      <c r="AM39" s="49"/>
      <c r="AN39" s="48" t="s">
        <v>2</v>
      </c>
      <c r="AO39" s="46" t="s">
        <v>23</v>
      </c>
      <c r="AP39" s="54"/>
      <c r="AR39" s="50"/>
      <c r="AS39" s="51" t="s">
        <v>15</v>
      </c>
      <c r="AU39" s="54"/>
      <c r="AV39" s="54"/>
      <c r="AW39" s="52"/>
      <c r="AX39" s="51" t="s">
        <v>29</v>
      </c>
    </row>
    <row r="40" spans="1:53" x14ac:dyDescent="0.25">
      <c r="A40" s="43"/>
      <c r="B40" s="38"/>
      <c r="C40" s="53"/>
      <c r="D40" s="53"/>
      <c r="G40" s="37"/>
      <c r="H40" s="37"/>
      <c r="I40" s="39"/>
      <c r="J40" s="37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1:53" x14ac:dyDescent="0.25">
      <c r="A41" s="43"/>
      <c r="B41" s="38"/>
      <c r="C41" s="55"/>
      <c r="D41" s="55"/>
      <c r="G41" s="37"/>
      <c r="H41" s="37"/>
      <c r="I41" s="37"/>
      <c r="J41" s="37"/>
      <c r="AP41" s="54"/>
      <c r="AQ41" s="54"/>
      <c r="AR41" s="54"/>
      <c r="AS41" s="54"/>
      <c r="AT41" s="54"/>
      <c r="AU41" s="54"/>
      <c r="AV41" s="54"/>
      <c r="AW41" s="54"/>
      <c r="AX41" s="54"/>
      <c r="AY41" s="56"/>
    </row>
    <row r="42" spans="1:53" x14ac:dyDescent="0.25">
      <c r="A42" s="57"/>
      <c r="G42" s="37"/>
      <c r="H42" s="37"/>
      <c r="I42" s="37"/>
      <c r="J42" s="37"/>
      <c r="AP42" s="58"/>
      <c r="AQ42" s="58"/>
      <c r="AR42" s="58"/>
      <c r="AS42" s="58"/>
      <c r="AT42" s="58"/>
      <c r="AU42" s="58"/>
      <c r="AV42" s="58"/>
      <c r="AW42" s="58"/>
      <c r="AX42" s="58"/>
      <c r="AY42" s="56"/>
      <c r="AZ42" s="59"/>
    </row>
    <row r="43" spans="1:53" x14ac:dyDescent="0.25">
      <c r="A43" s="57"/>
      <c r="G43" s="37"/>
      <c r="H43" s="37"/>
      <c r="I43" s="37"/>
      <c r="J43" s="37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</row>
    <row r="44" spans="1:53" x14ac:dyDescent="0.25">
      <c r="G44" s="37"/>
      <c r="H44" s="37"/>
      <c r="I44" s="37"/>
      <c r="J44" s="37"/>
    </row>
    <row r="45" spans="1:53" x14ac:dyDescent="0.25"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</row>
    <row r="46" spans="1:53" x14ac:dyDescent="0.25"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</row>
    <row r="47" spans="1:53" x14ac:dyDescent="0.25"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53" x14ac:dyDescent="0.25"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1:27" x14ac:dyDescent="0.25"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</sheetData>
  <sheetProtection sheet="1" objects="1" scenarios="1"/>
  <sortState xmlns:xlrd2="http://schemas.microsoft.com/office/spreadsheetml/2017/richdata2" ref="E1001:E1035">
    <sortCondition ref="E1001"/>
  </sortState>
  <mergeCells count="29">
    <mergeCell ref="BA6:BA7"/>
    <mergeCell ref="M6:X6"/>
    <mergeCell ref="AA6:AL6"/>
    <mergeCell ref="AO6:AZ6"/>
    <mergeCell ref="Y6:Y7"/>
    <mergeCell ref="Z6:Z7"/>
    <mergeCell ref="AM6:AM7"/>
    <mergeCell ref="A30:A35"/>
    <mergeCell ref="A23:A28"/>
    <mergeCell ref="A16:A21"/>
    <mergeCell ref="A9:A14"/>
    <mergeCell ref="B6:B7"/>
    <mergeCell ref="A4:A7"/>
    <mergeCell ref="AT1:AY2"/>
    <mergeCell ref="D1:AC1"/>
    <mergeCell ref="F38:I38"/>
    <mergeCell ref="F39:I39"/>
    <mergeCell ref="C6:C7"/>
    <mergeCell ref="E6:E7"/>
    <mergeCell ref="F6:F7"/>
    <mergeCell ref="G6:G7"/>
    <mergeCell ref="I6:I7"/>
    <mergeCell ref="J6:J7"/>
    <mergeCell ref="K6:K7"/>
    <mergeCell ref="D6:D7"/>
    <mergeCell ref="L6:L7"/>
    <mergeCell ref="D2:AC2"/>
    <mergeCell ref="H6:H7"/>
    <mergeCell ref="AN6:AN7"/>
  </mergeCells>
  <phoneticPr fontId="2" type="noConversion"/>
  <conditionalFormatting sqref="AN9:BA14 AN16:BA21 AN23:BA28 AN30:BA35">
    <cfRule type="cellIs" dxfId="127" priority="42" stopIfTrue="1" operator="equal">
      <formula>"00"</formula>
    </cfRule>
    <cfRule type="cellIs" dxfId="126" priority="43" stopIfTrue="1" operator="equal">
      <formula>"0"</formula>
    </cfRule>
    <cfRule type="cellIs" dxfId="125" priority="44" stopIfTrue="1" operator="between">
      <formula>0.8</formula>
      <formula>0.9999999</formula>
    </cfRule>
    <cfRule type="cellIs" dxfId="124" priority="45" stopIfTrue="1" operator="lessThanOrEqual">
      <formula>0.7999999</formula>
    </cfRule>
    <cfRule type="cellIs" dxfId="123" priority="46" stopIfTrue="1" operator="greaterThanOrEqual">
      <formula>1</formula>
    </cfRule>
  </conditionalFormatting>
  <conditionalFormatting sqref="H8">
    <cfRule type="cellIs" dxfId="122" priority="6" operator="notEqual">
      <formula>1</formula>
    </cfRule>
  </conditionalFormatting>
  <dataValidations count="6">
    <dataValidation type="list" allowBlank="1" showInputMessage="1" showErrorMessage="1" errorTitle="Input only Capital &quot;I&quot; or &quot;D&quot;" error="I = Increase is Better_x000a_D = Decrease is Better" sqref="K9:K14 K16:K21 K23:K28 K30:K35" xr:uid="{00000000-0002-0000-0000-000000000000}">
      <formula1>"D,I"</formula1>
    </dataValidation>
    <dataValidation type="list" allowBlank="1" showInputMessage="1" showErrorMessage="1" errorTitle="Only 3 Frequencies Allowed" error="For corporate reporting, please choose ONLY:_x000a_1) Yearly_x000a_2) Semi-Yearly_x000a_3) Quarterly" sqref="G16:G21 G23:G28 G9:G14 G30:G35" xr:uid="{00000000-0002-0000-0000-000001000000}">
      <formula1>"Yearly, Semi-Yearly,Quarterly,Monthly"</formula1>
    </dataValidation>
    <dataValidation type="list" allowBlank="1" showInputMessage="1" showErrorMessage="1" errorTitle="Approved ER Corporate Objectives" error="Please select one FINANCIAL corporate objective to align to." sqref="B9:B14" xr:uid="{00000000-0002-0000-0000-000002000000}">
      <formula1>"Optimize capital and operating expenditure, Maximize revenues from core and ancillary business"</formula1>
    </dataValidation>
    <dataValidation type="list" allowBlank="1" showInputMessage="1" showErrorMessage="1" errorTitle="Approved Corporate Objectives" error="Please select one CUSTOMER corporate objective to align to." sqref="B16:B21" xr:uid="{00000000-0002-0000-0000-000003000000}">
      <formula1>"Develop network within time and specs, Develop customer base in core and ancillary business"</formula1>
    </dataValidation>
    <dataValidation type="list" allowBlank="1" showInputMessage="1" showErrorMessage="1" errorTitle="Approved Corporate Objectives" error="Please select one INTERNAL PROCESS corporate objective to align to." sqref="B23:B28" xr:uid="{00000000-0002-0000-0000-000004000000}">
      <formula1>"Ensure highest level of safety and reliability, Build effective governance organization and business processes"</formula1>
    </dataValidation>
    <dataValidation type="list" allowBlank="1" showInputMessage="1" showErrorMessage="1" errorTitle="Approved Corporate Objectives" error="Please select one LEARNING &amp; DEVELOPMENT corporate objective to align to." sqref="B30:B35" xr:uid="{00000000-0002-0000-0000-000005000000}">
      <formula1>"Attract retain &amp; develop capable  talent,Build a performance driven culture"</formula1>
    </dataValidation>
  </dataValidations>
  <printOptions horizontalCentered="1" verticalCentered="1"/>
  <pageMargins left="0" right="0" top="0" bottom="0" header="0" footer="0"/>
  <pageSetup paperSize="8" scale="38" orientation="landscape" r:id="rId1"/>
  <headerFooter alignWithMargins="0">
    <oddHeader xml:space="preserve">&amp;C                              &amp;R&amp;"Verdana,Bold"
</oddHeader>
    <oddFooter>&amp;L&amp;F&amp;R&amp;D</oddFooter>
  </headerFooter>
  <ignoredErrors>
    <ignoredError sqref="H22 H15 H36 H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CH40"/>
  <sheetViews>
    <sheetView showGridLines="0" showZeros="0" zoomScale="30" zoomScaleNormal="30" workbookViewId="0">
      <pane xSplit="1" ySplit="4" topLeftCell="B23" activePane="bottomRight" state="frozen"/>
      <selection activeCell="D48" sqref="D48"/>
      <selection pane="topRight" activeCell="D48" sqref="D48"/>
      <selection pane="bottomLeft" activeCell="D48" sqref="D48"/>
      <selection pane="bottomRight" activeCell="B36" sqref="B36:O36"/>
    </sheetView>
  </sheetViews>
  <sheetFormatPr defaultColWidth="9.21875" defaultRowHeight="13.8" x14ac:dyDescent="0.25"/>
  <cols>
    <col min="1" max="1" width="5" style="37" customWidth="1"/>
    <col min="2" max="2" width="5.77734375" style="37" customWidth="1"/>
    <col min="3" max="14" width="6.77734375" style="37" customWidth="1"/>
    <col min="15" max="16" width="5.77734375" style="37" customWidth="1"/>
    <col min="17" max="28" width="6.77734375" style="37" customWidth="1"/>
    <col min="29" max="30" width="5.77734375" style="37" customWidth="1"/>
    <col min="31" max="42" width="6.77734375" style="37" customWidth="1"/>
    <col min="43" max="44" width="5.77734375" style="37" customWidth="1"/>
    <col min="45" max="56" width="6.77734375" style="37" customWidth="1"/>
    <col min="57" max="58" width="5.77734375" style="37" customWidth="1"/>
    <col min="59" max="70" width="6.77734375" style="37" customWidth="1"/>
    <col min="71" max="72" width="5.77734375" style="37" customWidth="1"/>
    <col min="73" max="84" width="6.77734375" style="37" customWidth="1"/>
    <col min="85" max="85" width="5.77734375" style="37" customWidth="1"/>
    <col min="86" max="16384" width="9.21875" style="37"/>
  </cols>
  <sheetData>
    <row r="1" spans="1:86" ht="32.549999999999997" customHeight="1" x14ac:dyDescent="0.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O1" s="61"/>
      <c r="P1" s="217" t="str">
        <f>'2022 SCORECARD'!D1</f>
        <v xml:space="preserve">Add Division Name Here  </v>
      </c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61"/>
      <c r="BU1" s="61"/>
      <c r="BV1" s="61"/>
      <c r="BW1" s="61"/>
      <c r="BX1" s="61"/>
      <c r="BY1" s="61"/>
      <c r="BZ1" s="172" t="s">
        <v>96</v>
      </c>
      <c r="CA1" s="172"/>
      <c r="CB1" s="172"/>
      <c r="CC1" s="172"/>
      <c r="CD1" s="172"/>
      <c r="CE1" s="172"/>
      <c r="CF1" s="30"/>
      <c r="CG1" s="90"/>
    </row>
    <row r="2" spans="1:86" ht="52.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8"/>
      <c r="P2" s="181" t="s">
        <v>94</v>
      </c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"/>
      <c r="BU2" s="18"/>
      <c r="BV2" s="18"/>
      <c r="BW2" s="18"/>
      <c r="BX2" s="18"/>
      <c r="BY2" s="18"/>
      <c r="BZ2" s="172"/>
      <c r="CA2" s="172"/>
      <c r="CB2" s="172"/>
      <c r="CC2" s="172"/>
      <c r="CD2" s="172"/>
      <c r="CE2" s="172"/>
      <c r="CF2" s="19"/>
      <c r="CG2" s="19" t="s">
        <v>75</v>
      </c>
    </row>
    <row r="3" spans="1:86" ht="9" customHeight="1" x14ac:dyDescent="0.3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20"/>
      <c r="CG3" s="1"/>
    </row>
    <row r="4" spans="1:86" ht="21" customHeight="1" thickBot="1" x14ac:dyDescent="0.3">
      <c r="A4" s="24"/>
      <c r="B4" s="218" t="s">
        <v>34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8" t="s">
        <v>35</v>
      </c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8" t="s">
        <v>36</v>
      </c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8" t="s">
        <v>37</v>
      </c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8" t="s">
        <v>38</v>
      </c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8" t="s">
        <v>39</v>
      </c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</row>
    <row r="5" spans="1:86" s="51" customFormat="1" ht="38.549999999999997" customHeight="1" x14ac:dyDescent="0.3">
      <c r="A5" s="188" t="s">
        <v>18</v>
      </c>
      <c r="B5" s="62"/>
      <c r="C5" s="212" t="str">
        <f>'2022 SCORECARD'!C9</f>
        <v>OPEX budget performance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76"/>
      <c r="P5" s="77"/>
      <c r="Q5" s="212" t="str">
        <f>'2022 SCORECARD'!C10</f>
        <v>OPEX budget performance</v>
      </c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76"/>
      <c r="AD5" s="77"/>
      <c r="AE5" s="212" t="str">
        <f>'2022 SCORECARD'!C11</f>
        <v>OPEX budget performance</v>
      </c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76"/>
      <c r="AR5" s="77"/>
      <c r="AS5" s="212" t="str">
        <f>'2022 SCORECARD'!C12</f>
        <v>OPEX budget performance</v>
      </c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76"/>
      <c r="BF5" s="77"/>
      <c r="BG5" s="212" t="str">
        <f>'2022 SCORECARD'!C13</f>
        <v>OPEX budget performance</v>
      </c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76"/>
      <c r="BT5" s="77"/>
      <c r="BU5" s="212" t="str">
        <f>'2022 SCORECARD'!C14</f>
        <v>OPEX budget performance</v>
      </c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76"/>
      <c r="CH5" s="63"/>
    </row>
    <row r="6" spans="1:86" s="51" customFormat="1" ht="22.95" customHeight="1" x14ac:dyDescent="0.3">
      <c r="A6" s="189"/>
      <c r="B6" s="83"/>
      <c r="C6" s="84">
        <f>'2022 SCORECARD'!AO9</f>
        <v>1.1764705882352942</v>
      </c>
      <c r="D6" s="84">
        <f>'2022 SCORECARD'!AP9</f>
        <v>1.1764705882352942</v>
      </c>
      <c r="E6" s="84">
        <f>'2022 SCORECARD'!AQ9</f>
        <v>1.1744186046511629</v>
      </c>
      <c r="F6" s="84">
        <f>'2022 SCORECARD'!AR9</f>
        <v>1.1724137931034482</v>
      </c>
      <c r="G6" s="84">
        <f>'2022 SCORECARD'!AS9</f>
        <v>1.1704545454545454</v>
      </c>
      <c r="H6" s="84">
        <f>'2022 SCORECARD'!AT9</f>
        <v>1.1685393258426966</v>
      </c>
      <c r="I6" s="84">
        <f>'2022 SCORECARD'!AU9</f>
        <v>1.1666666666666667</v>
      </c>
      <c r="J6" s="84">
        <f>'2022 SCORECARD'!AV9</f>
        <v>1.1648351648351649</v>
      </c>
      <c r="K6" s="84">
        <f>'2022 SCORECARD'!AW9</f>
        <v>1.1630434782608696</v>
      </c>
      <c r="L6" s="84">
        <f>'2022 SCORECARD'!AX9</f>
        <v>1.1612903225806452</v>
      </c>
      <c r="M6" s="84">
        <f>'2022 SCORECARD'!AY9</f>
        <v>1.1627906976744187</v>
      </c>
      <c r="N6" s="84">
        <f>'2022 SCORECARD'!AZ9</f>
        <v>1.1764705882352942</v>
      </c>
      <c r="O6" s="85"/>
      <c r="P6" s="83"/>
      <c r="Q6" s="84">
        <f>'2022 SCORECARD'!AO10</f>
        <v>1.1764705882352942</v>
      </c>
      <c r="R6" s="84">
        <f>'2022 SCORECARD'!AP10</f>
        <v>1.1764705882352942</v>
      </c>
      <c r="S6" s="84">
        <f>'2022 SCORECARD'!AQ10</f>
        <v>1.1744186046511629</v>
      </c>
      <c r="T6" s="84">
        <f>'2022 SCORECARD'!AR10</f>
        <v>1.1724137931034482</v>
      </c>
      <c r="U6" s="84">
        <f>'2022 SCORECARD'!AS10</f>
        <v>1.1704545454545454</v>
      </c>
      <c r="V6" s="84">
        <f>'2022 SCORECARD'!AT10</f>
        <v>1.1685393258426966</v>
      </c>
      <c r="W6" s="84">
        <f>'2022 SCORECARD'!AU10</f>
        <v>1.1666666666666667</v>
      </c>
      <c r="X6" s="84">
        <f>'2022 SCORECARD'!AV10</f>
        <v>1.1648351648351649</v>
      </c>
      <c r="Y6" s="84">
        <f>'2022 SCORECARD'!AW10</f>
        <v>1.1630434782608696</v>
      </c>
      <c r="Z6" s="84">
        <f>'2022 SCORECARD'!AP10</f>
        <v>1.1764705882352942</v>
      </c>
      <c r="AA6" s="84">
        <f>'2022 SCORECARD'!AY10</f>
        <v>1.1627906976744187</v>
      </c>
      <c r="AB6" s="84">
        <f>'2022 SCORECARD'!AZ10</f>
        <v>1.1764705882352942</v>
      </c>
      <c r="AC6" s="85"/>
      <c r="AD6" s="83"/>
      <c r="AE6" s="84">
        <f>'2022 SCORECARD'!AO11</f>
        <v>1.1764705882352942</v>
      </c>
      <c r="AF6" s="84">
        <f>'2022 SCORECARD'!AP11</f>
        <v>1.1764705882352942</v>
      </c>
      <c r="AG6" s="84">
        <f>'2022 SCORECARD'!AQ11</f>
        <v>1.1744186046511629</v>
      </c>
      <c r="AH6" s="84">
        <f>'2022 SCORECARD'!AR11</f>
        <v>1.1724137931034482</v>
      </c>
      <c r="AI6" s="84">
        <f>'2022 SCORECARD'!AS11</f>
        <v>1.1704545454545454</v>
      </c>
      <c r="AJ6" s="84">
        <f>'2022 SCORECARD'!AT11</f>
        <v>1.1685393258426966</v>
      </c>
      <c r="AK6" s="84">
        <f>'2022 SCORECARD'!AU11</f>
        <v>1.1666666666666667</v>
      </c>
      <c r="AL6" s="84">
        <f>'2022 SCORECARD'!AV11</f>
        <v>1.1648351648351649</v>
      </c>
      <c r="AM6" s="84">
        <f>'2022 SCORECARD'!AW11</f>
        <v>1.1630434782608696</v>
      </c>
      <c r="AN6" s="84">
        <f>'2022 SCORECARD'!AX11</f>
        <v>1.1612903225806452</v>
      </c>
      <c r="AO6" s="84">
        <f>'2022 SCORECARD'!AY11</f>
        <v>1.1627906976744187</v>
      </c>
      <c r="AP6" s="84">
        <f>'2022 SCORECARD'!AZ11</f>
        <v>1.1764705882352942</v>
      </c>
      <c r="AQ6" s="85"/>
      <c r="AR6" s="83"/>
      <c r="AS6" s="84">
        <f>'2022 SCORECARD'!AO12</f>
        <v>1.1764705882352942</v>
      </c>
      <c r="AT6" s="84">
        <f>'2022 SCORECARD'!AP12</f>
        <v>1.1764705882352942</v>
      </c>
      <c r="AU6" s="84">
        <f>'2022 SCORECARD'!AQ12</f>
        <v>1.1744186046511629</v>
      </c>
      <c r="AV6" s="84">
        <f>'2022 SCORECARD'!AR12</f>
        <v>1.1724137931034482</v>
      </c>
      <c r="AW6" s="84">
        <f>'2022 SCORECARD'!AS12</f>
        <v>1.1704545454545454</v>
      </c>
      <c r="AX6" s="84">
        <f>'2022 SCORECARD'!AT12</f>
        <v>1.1685393258426966</v>
      </c>
      <c r="AY6" s="84">
        <f>'2022 SCORECARD'!AU12</f>
        <v>1.1666666666666667</v>
      </c>
      <c r="AZ6" s="84">
        <f>'2022 SCORECARD'!AV12</f>
        <v>1.1648351648351649</v>
      </c>
      <c r="BA6" s="84">
        <f>'2022 SCORECARD'!AW12</f>
        <v>1.1630434782608696</v>
      </c>
      <c r="BB6" s="84">
        <f>'2022 SCORECARD'!AX12</f>
        <v>1.1612903225806452</v>
      </c>
      <c r="BC6" s="84">
        <f>'2022 SCORECARD'!AY12</f>
        <v>1.1627906976744187</v>
      </c>
      <c r="BD6" s="84">
        <f>'2022 SCORECARD'!AZ12</f>
        <v>1.1764705882352942</v>
      </c>
      <c r="BE6" s="85"/>
      <c r="BF6" s="83"/>
      <c r="BG6" s="84">
        <f>'2022 SCORECARD'!AO13</f>
        <v>1.1764705882352942</v>
      </c>
      <c r="BH6" s="84">
        <f>'2022 SCORECARD'!AP13</f>
        <v>1.1764705882352942</v>
      </c>
      <c r="BI6" s="84">
        <f>'2022 SCORECARD'!AQ13</f>
        <v>1.1744186046511629</v>
      </c>
      <c r="BJ6" s="84">
        <f>'2022 SCORECARD'!AR13</f>
        <v>1.1724137931034482</v>
      </c>
      <c r="BK6" s="84">
        <f>'2022 SCORECARD'!AS13</f>
        <v>1.1704545454545454</v>
      </c>
      <c r="BL6" s="84">
        <f>'2022 SCORECARD'!AT13</f>
        <v>1.1685393258426966</v>
      </c>
      <c r="BM6" s="84">
        <f>'2022 SCORECARD'!AU13</f>
        <v>1.1666666666666667</v>
      </c>
      <c r="BN6" s="84">
        <f>'2022 SCORECARD'!AV13</f>
        <v>1.1648351648351649</v>
      </c>
      <c r="BO6" s="84">
        <f>'2022 SCORECARD'!AW13</f>
        <v>1.1630434782608696</v>
      </c>
      <c r="BP6" s="84">
        <f>'2022 SCORECARD'!AP13</f>
        <v>1.1764705882352942</v>
      </c>
      <c r="BQ6" s="84">
        <f>'2022 SCORECARD'!AY13</f>
        <v>1.1627906976744187</v>
      </c>
      <c r="BR6" s="84">
        <f>'2022 SCORECARD'!AZ13</f>
        <v>1.1764705882352942</v>
      </c>
      <c r="BS6" s="85"/>
      <c r="BT6" s="83"/>
      <c r="BU6" s="84">
        <f>'2022 SCORECARD'!AO14</f>
        <v>1.1764705882352942</v>
      </c>
      <c r="BV6" s="84">
        <f>'2022 SCORECARD'!AP14</f>
        <v>1.1764705882352942</v>
      </c>
      <c r="BW6" s="84">
        <f>'2022 SCORECARD'!AQ14</f>
        <v>1.1744186046511629</v>
      </c>
      <c r="BX6" s="84">
        <f>'2022 SCORECARD'!AR14</f>
        <v>1.1724137931034482</v>
      </c>
      <c r="BY6" s="84">
        <f>'2022 SCORECARD'!AS14</f>
        <v>1.1704545454545454</v>
      </c>
      <c r="BZ6" s="84">
        <f>'2022 SCORECARD'!AT14</f>
        <v>1.1685393258426966</v>
      </c>
      <c r="CA6" s="84">
        <f>'2022 SCORECARD'!AU14</f>
        <v>1.1666666666666667</v>
      </c>
      <c r="CB6" s="84">
        <f>'2022 SCORECARD'!AV14</f>
        <v>1.1648351648351649</v>
      </c>
      <c r="CC6" s="84">
        <f>'2022 SCORECARD'!AW14</f>
        <v>1.1630434782608696</v>
      </c>
      <c r="CD6" s="84">
        <f>'2022 SCORECARD'!AP14</f>
        <v>1.1764705882352942</v>
      </c>
      <c r="CE6" s="84">
        <f>'2022 SCORECARD'!AY14</f>
        <v>1.1627906976744187</v>
      </c>
      <c r="CF6" s="84">
        <f>'2022 SCORECARD'!AZ14</f>
        <v>1.1764705882352942</v>
      </c>
      <c r="CG6" s="85"/>
    </row>
    <row r="7" spans="1:86" s="51" customFormat="1" ht="120" customHeight="1" x14ac:dyDescent="0.3">
      <c r="A7" s="189"/>
      <c r="B7" s="64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  <c r="O7" s="65"/>
      <c r="P7" s="64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7"/>
      <c r="AC7" s="65"/>
      <c r="AD7" s="64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7"/>
      <c r="AQ7" s="65"/>
      <c r="AR7" s="64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7"/>
      <c r="BE7" s="65"/>
      <c r="BF7" s="64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7"/>
      <c r="BS7" s="65"/>
      <c r="BT7" s="64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7"/>
      <c r="CG7" s="65"/>
    </row>
    <row r="8" spans="1:86" s="51" customFormat="1" ht="120" customHeight="1" x14ac:dyDescent="0.3">
      <c r="A8" s="189"/>
      <c r="B8" s="64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65"/>
      <c r="P8" s="64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5"/>
      <c r="AD8" s="64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7"/>
      <c r="AQ8" s="65"/>
      <c r="AR8" s="64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7"/>
      <c r="BE8" s="65"/>
      <c r="BF8" s="64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7"/>
      <c r="BS8" s="65"/>
      <c r="BT8" s="64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7"/>
      <c r="CG8" s="65"/>
    </row>
    <row r="9" spans="1:86" s="51" customFormat="1" ht="120" customHeight="1" x14ac:dyDescent="0.25">
      <c r="A9" s="189"/>
      <c r="B9" s="64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  <c r="O9" s="65"/>
      <c r="P9" s="64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8"/>
      <c r="AC9" s="65"/>
      <c r="AD9" s="64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8"/>
      <c r="AQ9" s="65"/>
      <c r="AR9" s="64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8"/>
      <c r="BE9" s="65"/>
      <c r="BF9" s="64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8"/>
      <c r="BS9" s="65"/>
      <c r="BT9" s="64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8"/>
      <c r="CG9" s="65"/>
    </row>
    <row r="10" spans="1:86" s="51" customFormat="1" ht="21.6" customHeight="1" x14ac:dyDescent="0.25">
      <c r="A10" s="189"/>
      <c r="B10" s="64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8"/>
      <c r="O10" s="65"/>
      <c r="P10" s="64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8"/>
      <c r="AC10" s="65"/>
      <c r="AD10" s="64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8"/>
      <c r="AQ10" s="65"/>
      <c r="AR10" s="64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8"/>
      <c r="BE10" s="65"/>
      <c r="BF10" s="64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8"/>
      <c r="BS10" s="65"/>
      <c r="BT10" s="64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8"/>
      <c r="CG10" s="65"/>
    </row>
    <row r="11" spans="1:86" s="51" customFormat="1" ht="35.1" customHeight="1" x14ac:dyDescent="0.3">
      <c r="A11" s="189"/>
      <c r="B11" s="213" t="str">
        <f>'2022 SCORECARD'!B9</f>
        <v>Optimize capital and operating expenditure</v>
      </c>
      <c r="C11" s="211"/>
      <c r="D11" s="211"/>
      <c r="E11" s="211"/>
      <c r="F11" s="211"/>
      <c r="G11" s="211"/>
      <c r="H11" s="211"/>
      <c r="I11" s="211" t="str">
        <f>'2022 SCORECARD'!F9</f>
        <v>Rachad</v>
      </c>
      <c r="J11" s="211"/>
      <c r="K11" s="211"/>
      <c r="L11" s="211"/>
      <c r="M11" s="211" t="str">
        <f>'2022 SCORECARD'!I9</f>
        <v>%</v>
      </c>
      <c r="N11" s="211"/>
      <c r="O11" s="69" t="str">
        <f>'2022 SCORECARD'!K9</f>
        <v>D</v>
      </c>
      <c r="P11" s="213" t="str">
        <f>'2022 SCORECARD'!B10</f>
        <v>Optimize capital and operating expenditure</v>
      </c>
      <c r="Q11" s="211"/>
      <c r="R11" s="211"/>
      <c r="S11" s="211"/>
      <c r="T11" s="211"/>
      <c r="U11" s="211"/>
      <c r="V11" s="211"/>
      <c r="W11" s="211" t="str">
        <f>'2022 SCORECARD'!F10</f>
        <v>Rachad</v>
      </c>
      <c r="X11" s="211"/>
      <c r="Y11" s="211"/>
      <c r="Z11" s="211"/>
      <c r="AA11" s="211" t="str">
        <f>'2022 SCORECARD'!I10</f>
        <v>%</v>
      </c>
      <c r="AB11" s="211"/>
      <c r="AC11" s="69" t="str">
        <f>'2022 SCORECARD'!K10</f>
        <v>D</v>
      </c>
      <c r="AD11" s="213" t="str">
        <f>'2022 SCORECARD'!B11</f>
        <v>Optimize capital and operating expenditure</v>
      </c>
      <c r="AE11" s="211"/>
      <c r="AF11" s="211"/>
      <c r="AG11" s="211"/>
      <c r="AH11" s="211"/>
      <c r="AI11" s="211"/>
      <c r="AJ11" s="211"/>
      <c r="AK11" s="93"/>
      <c r="AL11" s="211" t="str">
        <f>'2022 SCORECARD'!F11</f>
        <v>Rachad</v>
      </c>
      <c r="AM11" s="211"/>
      <c r="AN11" s="211"/>
      <c r="AO11" s="211" t="str">
        <f>'2022 SCORECARD'!I11</f>
        <v>%</v>
      </c>
      <c r="AP11" s="211"/>
      <c r="AQ11" s="69" t="str">
        <f>'2022 SCORECARD'!K11</f>
        <v>D</v>
      </c>
      <c r="AR11" s="213" t="str">
        <f>'2022 SCORECARD'!B12</f>
        <v>Optimize capital and operating expenditure</v>
      </c>
      <c r="AS11" s="211"/>
      <c r="AT11" s="211"/>
      <c r="AU11" s="211"/>
      <c r="AV11" s="211"/>
      <c r="AW11" s="211"/>
      <c r="AX11" s="211"/>
      <c r="AY11" s="93"/>
      <c r="AZ11" s="211" t="str">
        <f>'2022 SCORECARD'!F12</f>
        <v>Rachad</v>
      </c>
      <c r="BA11" s="211"/>
      <c r="BB11" s="211"/>
      <c r="BC11" s="211" t="str">
        <f>'2022 SCORECARD'!I12</f>
        <v>%</v>
      </c>
      <c r="BD11" s="211"/>
      <c r="BE11" s="69" t="str">
        <f>'2022 SCORECARD'!K12</f>
        <v>D</v>
      </c>
      <c r="BF11" s="213" t="str">
        <f>'2022 SCORECARD'!B13</f>
        <v>Optimize capital and operating expenditure</v>
      </c>
      <c r="BG11" s="211"/>
      <c r="BH11" s="211"/>
      <c r="BI11" s="211"/>
      <c r="BJ11" s="211"/>
      <c r="BK11" s="211"/>
      <c r="BL11" s="211"/>
      <c r="BM11" s="211" t="str">
        <f>'2022 SCORECARD'!F13</f>
        <v>Rachad</v>
      </c>
      <c r="BN11" s="211"/>
      <c r="BO11" s="211"/>
      <c r="BP11" s="211"/>
      <c r="BQ11" s="211" t="str">
        <f>'2022 SCORECARD'!I13</f>
        <v>%</v>
      </c>
      <c r="BR11" s="211"/>
      <c r="BS11" s="69" t="str">
        <f>'2022 SCORECARD'!K13</f>
        <v>D</v>
      </c>
      <c r="BT11" s="213" t="str">
        <f>'2022 SCORECARD'!B14</f>
        <v>Optimize capital and operating expenditure</v>
      </c>
      <c r="BU11" s="211"/>
      <c r="BV11" s="211"/>
      <c r="BW11" s="211"/>
      <c r="BX11" s="211"/>
      <c r="BY11" s="211"/>
      <c r="BZ11" s="211"/>
      <c r="CA11" s="211" t="str">
        <f>'2022 SCORECARD'!F14</f>
        <v>Rachad</v>
      </c>
      <c r="CB11" s="211"/>
      <c r="CC11" s="211"/>
      <c r="CD11" s="211"/>
      <c r="CE11" s="211" t="str">
        <f>'2022 SCORECARD'!I14</f>
        <v>%</v>
      </c>
      <c r="CF11" s="211"/>
      <c r="CG11" s="69" t="str">
        <f>'2022 SCORECARD'!K14</f>
        <v>D</v>
      </c>
    </row>
    <row r="12" spans="1:86" s="44" customFormat="1" ht="40.049999999999997" customHeight="1" x14ac:dyDescent="0.25">
      <c r="A12" s="81"/>
      <c r="B12" s="220" t="s">
        <v>41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 t="s">
        <v>40</v>
      </c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 t="s">
        <v>40</v>
      </c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 t="s">
        <v>40</v>
      </c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 t="s">
        <v>40</v>
      </c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 t="s">
        <v>40</v>
      </c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5"/>
    </row>
    <row r="13" spans="1:86" s="51" customFormat="1" ht="38.549999999999997" customHeight="1" x14ac:dyDescent="0.3">
      <c r="A13" s="221" t="s">
        <v>17</v>
      </c>
      <c r="B13" s="78"/>
      <c r="C13" s="212" t="str">
        <f>'2022 SCORECARD'!C16</f>
        <v>OPEX budget performance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76"/>
      <c r="P13" s="77"/>
      <c r="Q13" s="212" t="str">
        <f>'2022 SCORECARD'!C17</f>
        <v>OPEX budget performance</v>
      </c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76"/>
      <c r="AD13" s="77"/>
      <c r="AE13" s="212" t="str">
        <f>'2022 SCORECARD'!C18</f>
        <v>OPEX budget performance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76"/>
      <c r="AR13" s="77"/>
      <c r="AS13" s="212" t="str">
        <f>'2022 SCORECARD'!C19</f>
        <v>OPEX budget performance</v>
      </c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76"/>
      <c r="BF13" s="77"/>
      <c r="BG13" s="212" t="str">
        <f>'2022 SCORECARD'!C20</f>
        <v>OPEX budget performance</v>
      </c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76"/>
      <c r="BT13" s="77"/>
      <c r="BU13" s="212" t="str">
        <f>'2022 SCORECARD'!C21</f>
        <v>OPEX budget performance</v>
      </c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76"/>
      <c r="CH13" s="63"/>
    </row>
    <row r="14" spans="1:86" s="51" customFormat="1" ht="22.95" customHeight="1" x14ac:dyDescent="0.3">
      <c r="A14" s="222"/>
      <c r="B14" s="64"/>
      <c r="C14" s="84">
        <f>'2022 SCORECARD'!AO16</f>
        <v>1.1764705882352942</v>
      </c>
      <c r="D14" s="84">
        <f>'2022 SCORECARD'!AP16</f>
        <v>1.1764705882352942</v>
      </c>
      <c r="E14" s="84">
        <f>'2022 SCORECARD'!AQ16</f>
        <v>1.1744186046511629</v>
      </c>
      <c r="F14" s="84">
        <f>'2022 SCORECARD'!AR16</f>
        <v>1.1724137931034482</v>
      </c>
      <c r="G14" s="84">
        <f>'2022 SCORECARD'!AS16</f>
        <v>1.1704545454545454</v>
      </c>
      <c r="H14" s="84">
        <f>'2022 SCORECARD'!AT16</f>
        <v>1.1685393258426966</v>
      </c>
      <c r="I14" s="84">
        <f>'2022 SCORECARD'!AU16</f>
        <v>1.1666666666666667</v>
      </c>
      <c r="J14" s="84">
        <f>'2022 SCORECARD'!AV16</f>
        <v>1.1648351648351649</v>
      </c>
      <c r="K14" s="84">
        <f>'2022 SCORECARD'!AW16</f>
        <v>1.1630434782608696</v>
      </c>
      <c r="L14" s="84">
        <f>'2022 SCORECARD'!AX16</f>
        <v>1.1612903225806452</v>
      </c>
      <c r="M14" s="84">
        <f>'2022 SCORECARD'!AY16</f>
        <v>1.1627906976744187</v>
      </c>
      <c r="N14" s="84">
        <f>'2022 SCORECARD'!AZ16</f>
        <v>1.1764705882352942</v>
      </c>
      <c r="O14" s="85"/>
      <c r="P14" s="83"/>
      <c r="Q14" s="84">
        <f>'2022 SCORECARD'!AO17</f>
        <v>1.1764705882352942</v>
      </c>
      <c r="R14" s="84">
        <f>'2022 SCORECARD'!AP17</f>
        <v>1.1764705882352942</v>
      </c>
      <c r="S14" s="84">
        <f>'2022 SCORECARD'!AQ17</f>
        <v>1.1744186046511629</v>
      </c>
      <c r="T14" s="84">
        <f>'2022 SCORECARD'!AR17</f>
        <v>1.1724137931034482</v>
      </c>
      <c r="U14" s="84">
        <f>'2022 SCORECARD'!AS17</f>
        <v>1.1704545454545454</v>
      </c>
      <c r="V14" s="84">
        <f>'2022 SCORECARD'!AT17</f>
        <v>1.1685393258426966</v>
      </c>
      <c r="W14" s="84">
        <f>'2022 SCORECARD'!AU17</f>
        <v>1.1666666666666667</v>
      </c>
      <c r="X14" s="84">
        <f>'2022 SCORECARD'!AV17</f>
        <v>1.1648351648351649</v>
      </c>
      <c r="Y14" s="84">
        <f>'2022 SCORECARD'!AW17</f>
        <v>1.1630434782608696</v>
      </c>
      <c r="Z14" s="84">
        <f>'2022 SCORECARD'!AP17</f>
        <v>1.1764705882352942</v>
      </c>
      <c r="AA14" s="84">
        <f>'2022 SCORECARD'!AY17</f>
        <v>1.1627906976744187</v>
      </c>
      <c r="AB14" s="84">
        <f>'2022 SCORECARD'!AZ17</f>
        <v>1.1764705882352942</v>
      </c>
      <c r="AC14" s="85"/>
      <c r="AD14" s="83"/>
      <c r="AE14" s="84">
        <f>'2022 SCORECARD'!AO18</f>
        <v>1.1764705882352942</v>
      </c>
      <c r="AF14" s="84">
        <f>'2022 SCORECARD'!AP18</f>
        <v>1.1764705882352942</v>
      </c>
      <c r="AG14" s="84">
        <f>'2022 SCORECARD'!AQ18</f>
        <v>1.1744186046511629</v>
      </c>
      <c r="AH14" s="84">
        <f>'2022 SCORECARD'!AR18</f>
        <v>1.1724137931034482</v>
      </c>
      <c r="AI14" s="84">
        <f>'2022 SCORECARD'!AS18</f>
        <v>1.1704545454545454</v>
      </c>
      <c r="AJ14" s="84">
        <f>'2022 SCORECARD'!AT18</f>
        <v>1.1685393258426966</v>
      </c>
      <c r="AK14" s="84">
        <f>'2022 SCORECARD'!AU18</f>
        <v>1.1666666666666667</v>
      </c>
      <c r="AL14" s="84">
        <f>'2022 SCORECARD'!AV18</f>
        <v>1.1648351648351649</v>
      </c>
      <c r="AM14" s="84">
        <f>'2022 SCORECARD'!AW18</f>
        <v>1.1630434782608696</v>
      </c>
      <c r="AN14" s="84">
        <f>'2022 SCORECARD'!AX18</f>
        <v>1.1612903225806452</v>
      </c>
      <c r="AO14" s="84">
        <f>'2022 SCORECARD'!AY18</f>
        <v>1.1627906976744187</v>
      </c>
      <c r="AP14" s="84">
        <f>'2022 SCORECARD'!AZ18</f>
        <v>1.1764705882352942</v>
      </c>
      <c r="AQ14" s="85"/>
      <c r="AR14" s="83"/>
      <c r="AS14" s="84">
        <f>'2022 SCORECARD'!AO19</f>
        <v>1.1764705882352942</v>
      </c>
      <c r="AT14" s="84">
        <f>'2022 SCORECARD'!AP19</f>
        <v>1.1764705882352942</v>
      </c>
      <c r="AU14" s="84">
        <f>'2022 SCORECARD'!AQ19</f>
        <v>1.1744186046511629</v>
      </c>
      <c r="AV14" s="84">
        <f>'2022 SCORECARD'!AR19</f>
        <v>1.1724137931034482</v>
      </c>
      <c r="AW14" s="84">
        <f>'2022 SCORECARD'!AS19</f>
        <v>1.1704545454545454</v>
      </c>
      <c r="AX14" s="84">
        <f>'2022 SCORECARD'!AT19</f>
        <v>1.1685393258426966</v>
      </c>
      <c r="AY14" s="84">
        <f>'2022 SCORECARD'!AU19</f>
        <v>1.1666666666666667</v>
      </c>
      <c r="AZ14" s="84">
        <f>'2022 SCORECARD'!AV19</f>
        <v>1.1648351648351649</v>
      </c>
      <c r="BA14" s="84">
        <f>'2022 SCORECARD'!AW19</f>
        <v>1.1630434782608696</v>
      </c>
      <c r="BB14" s="84">
        <f>'2022 SCORECARD'!AX19</f>
        <v>1.1612903225806452</v>
      </c>
      <c r="BC14" s="84">
        <f>'2022 SCORECARD'!AY19</f>
        <v>1.1627906976744187</v>
      </c>
      <c r="BD14" s="84">
        <f>'2022 SCORECARD'!AZ19</f>
        <v>1.1764705882352942</v>
      </c>
      <c r="BE14" s="85"/>
      <c r="BF14" s="83"/>
      <c r="BG14" s="84">
        <f>'2022 SCORECARD'!AO20</f>
        <v>1.1764705882352942</v>
      </c>
      <c r="BH14" s="84">
        <f>'2022 SCORECARD'!AP20</f>
        <v>1.1764705882352942</v>
      </c>
      <c r="BI14" s="84">
        <f>'2022 SCORECARD'!AQ20</f>
        <v>1.1744186046511629</v>
      </c>
      <c r="BJ14" s="84">
        <f>'2022 SCORECARD'!AR20</f>
        <v>1.1724137931034482</v>
      </c>
      <c r="BK14" s="84">
        <f>'2022 SCORECARD'!AS20</f>
        <v>1.1704545454545454</v>
      </c>
      <c r="BL14" s="84">
        <f>'2022 SCORECARD'!AT20</f>
        <v>1.1685393258426966</v>
      </c>
      <c r="BM14" s="84">
        <f>'2022 SCORECARD'!AU20</f>
        <v>1.1666666666666667</v>
      </c>
      <c r="BN14" s="84">
        <f>'2022 SCORECARD'!AV20</f>
        <v>1.1648351648351649</v>
      </c>
      <c r="BO14" s="84">
        <f>'2022 SCORECARD'!AW20</f>
        <v>1.1630434782608696</v>
      </c>
      <c r="BP14" s="84">
        <f>'2022 SCORECARD'!AP20</f>
        <v>1.1764705882352942</v>
      </c>
      <c r="BQ14" s="84">
        <f>'2022 SCORECARD'!AY20</f>
        <v>1.1627906976744187</v>
      </c>
      <c r="BR14" s="84">
        <f>'2022 SCORECARD'!AZ20</f>
        <v>1.1764705882352942</v>
      </c>
      <c r="BS14" s="85"/>
      <c r="BT14" s="83"/>
      <c r="BU14" s="84">
        <f>'2022 SCORECARD'!AO21</f>
        <v>1.1764705882352942</v>
      </c>
      <c r="BV14" s="84">
        <f>'2022 SCORECARD'!AP21</f>
        <v>1.1764705882352942</v>
      </c>
      <c r="BW14" s="84">
        <f>'2022 SCORECARD'!AQ21</f>
        <v>1.1744186046511629</v>
      </c>
      <c r="BX14" s="84">
        <f>'2022 SCORECARD'!AR21</f>
        <v>1.1724137931034482</v>
      </c>
      <c r="BY14" s="84">
        <f>'2022 SCORECARD'!AS21</f>
        <v>1.1704545454545454</v>
      </c>
      <c r="BZ14" s="84">
        <f>'2022 SCORECARD'!AT21</f>
        <v>1.1685393258426966</v>
      </c>
      <c r="CA14" s="84">
        <f>'2022 SCORECARD'!AU21</f>
        <v>1.1666666666666667</v>
      </c>
      <c r="CB14" s="84">
        <f>'2022 SCORECARD'!AV21</f>
        <v>1.1648351648351649</v>
      </c>
      <c r="CC14" s="84">
        <f>'2022 SCORECARD'!AW21</f>
        <v>1.1630434782608696</v>
      </c>
      <c r="CD14" s="84">
        <f>'2022 SCORECARD'!AP21</f>
        <v>1.1764705882352942</v>
      </c>
      <c r="CE14" s="84">
        <f>'2022 SCORECARD'!AY21</f>
        <v>1.1627906976744187</v>
      </c>
      <c r="CF14" s="84">
        <f>'2022 SCORECARD'!AZ21</f>
        <v>1.1764705882352942</v>
      </c>
      <c r="CG14" s="65"/>
    </row>
    <row r="15" spans="1:86" s="51" customFormat="1" ht="120" customHeight="1" x14ac:dyDescent="0.3">
      <c r="A15" s="222"/>
      <c r="B15" s="64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  <c r="O15" s="65"/>
      <c r="P15" s="64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7"/>
      <c r="AC15" s="65"/>
      <c r="AD15" s="64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7"/>
      <c r="AQ15" s="65"/>
      <c r="AR15" s="64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7"/>
      <c r="BE15" s="65"/>
      <c r="BF15" s="64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7"/>
      <c r="BS15" s="65"/>
      <c r="BT15" s="64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7"/>
      <c r="CG15" s="65"/>
    </row>
    <row r="16" spans="1:86" s="51" customFormat="1" ht="120" customHeight="1" x14ac:dyDescent="0.3">
      <c r="A16" s="222"/>
      <c r="B16" s="64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65"/>
      <c r="P16" s="64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  <c r="AC16" s="65"/>
      <c r="AD16" s="64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7"/>
      <c r="AQ16" s="65"/>
      <c r="AR16" s="64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7"/>
      <c r="BE16" s="65"/>
      <c r="BF16" s="64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7"/>
      <c r="BS16" s="65"/>
      <c r="BT16" s="64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7"/>
      <c r="CG16" s="65"/>
    </row>
    <row r="17" spans="1:86" s="51" customFormat="1" ht="120" customHeight="1" x14ac:dyDescent="0.25">
      <c r="A17" s="222"/>
      <c r="B17" s="64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8"/>
      <c r="O17" s="65"/>
      <c r="P17" s="64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8"/>
      <c r="AC17" s="65"/>
      <c r="AD17" s="64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8"/>
      <c r="AQ17" s="65"/>
      <c r="AR17" s="64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8"/>
      <c r="BE17" s="65"/>
      <c r="BF17" s="64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8"/>
      <c r="BS17" s="65"/>
      <c r="BT17" s="64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8"/>
      <c r="CG17" s="65"/>
    </row>
    <row r="18" spans="1:86" s="51" customFormat="1" ht="21.6" customHeight="1" x14ac:dyDescent="0.25">
      <c r="A18" s="222"/>
      <c r="B18" s="64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8"/>
      <c r="O18" s="65"/>
      <c r="P18" s="64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8"/>
      <c r="AC18" s="65"/>
      <c r="AD18" s="64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8"/>
      <c r="AQ18" s="65"/>
      <c r="AR18" s="64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8"/>
      <c r="BE18" s="65"/>
      <c r="BF18" s="64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8"/>
      <c r="BS18" s="65"/>
      <c r="BT18" s="64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8"/>
      <c r="CG18" s="65"/>
    </row>
    <row r="19" spans="1:86" s="51" customFormat="1" ht="35.1" customHeight="1" x14ac:dyDescent="0.3">
      <c r="A19" s="222"/>
      <c r="B19" s="213" t="str">
        <f>'2022 SCORECARD'!B16</f>
        <v>Develop network within time and specs</v>
      </c>
      <c r="C19" s="211"/>
      <c r="D19" s="211"/>
      <c r="E19" s="211"/>
      <c r="F19" s="211"/>
      <c r="G19" s="211"/>
      <c r="H19" s="211"/>
      <c r="I19" s="211" t="str">
        <f>'2022 SCORECARD'!F16</f>
        <v>Rachad</v>
      </c>
      <c r="J19" s="211"/>
      <c r="K19" s="211"/>
      <c r="L19" s="211"/>
      <c r="M19" s="211" t="str">
        <f>'2022 SCORECARD'!I16</f>
        <v>%</v>
      </c>
      <c r="N19" s="211"/>
      <c r="O19" s="69" t="str">
        <f>'2022 SCORECARD'!K16</f>
        <v>D</v>
      </c>
      <c r="P19" s="213" t="str">
        <f>'2022 SCORECARD'!B17</f>
        <v>Develop customer base in core and ancillary business</v>
      </c>
      <c r="Q19" s="211"/>
      <c r="R19" s="211"/>
      <c r="S19" s="211"/>
      <c r="T19" s="211"/>
      <c r="U19" s="211"/>
      <c r="V19" s="211"/>
      <c r="W19" s="211" t="str">
        <f>'2022 SCORECARD'!F17</f>
        <v>Rachad</v>
      </c>
      <c r="X19" s="211"/>
      <c r="Y19" s="211"/>
      <c r="Z19" s="211"/>
      <c r="AA19" s="211" t="str">
        <f>'2022 SCORECARD'!I17</f>
        <v>%</v>
      </c>
      <c r="AB19" s="211"/>
      <c r="AC19" s="69" t="str">
        <f>'2022 SCORECARD'!K17</f>
        <v>D</v>
      </c>
      <c r="AD19" s="213" t="str">
        <f>'2022 SCORECARD'!B18</f>
        <v>Develop network within time and specs</v>
      </c>
      <c r="AE19" s="211"/>
      <c r="AF19" s="211"/>
      <c r="AG19" s="211"/>
      <c r="AH19" s="211"/>
      <c r="AI19" s="211"/>
      <c r="AJ19" s="211"/>
      <c r="AK19" s="211" t="str">
        <f>'2022 SCORECARD'!F18</f>
        <v>Rachad</v>
      </c>
      <c r="AL19" s="211"/>
      <c r="AM19" s="211"/>
      <c r="AN19" s="211"/>
      <c r="AO19" s="211" t="str">
        <f>'2022 SCORECARD'!I18</f>
        <v>%</v>
      </c>
      <c r="AP19" s="211"/>
      <c r="AQ19" s="69" t="str">
        <f>'2022 SCORECARD'!K18</f>
        <v>D</v>
      </c>
      <c r="AR19" s="213" t="str">
        <f>'2022 SCORECARD'!B19</f>
        <v>Develop network within time and specs</v>
      </c>
      <c r="AS19" s="211"/>
      <c r="AT19" s="211"/>
      <c r="AU19" s="211"/>
      <c r="AV19" s="211"/>
      <c r="AW19" s="211"/>
      <c r="AX19" s="211"/>
      <c r="AY19" s="211" t="str">
        <f>'2022 SCORECARD'!F19</f>
        <v>Rachad</v>
      </c>
      <c r="AZ19" s="211"/>
      <c r="BA19" s="211"/>
      <c r="BB19" s="211"/>
      <c r="BC19" s="211" t="str">
        <f>'2022 SCORECARD'!I19</f>
        <v>%</v>
      </c>
      <c r="BD19" s="211"/>
      <c r="BE19" s="69" t="str">
        <f>'2022 SCORECARD'!K19</f>
        <v>D</v>
      </c>
      <c r="BF19" s="213" t="str">
        <f>'2022 SCORECARD'!B20</f>
        <v>Develop network within time and specs</v>
      </c>
      <c r="BG19" s="211"/>
      <c r="BH19" s="211"/>
      <c r="BI19" s="211"/>
      <c r="BJ19" s="211"/>
      <c r="BK19" s="211"/>
      <c r="BL19" s="211"/>
      <c r="BM19" s="211" t="str">
        <f>'2022 SCORECARD'!F20</f>
        <v>Rachad</v>
      </c>
      <c r="BN19" s="211"/>
      <c r="BO19" s="211"/>
      <c r="BP19" s="211"/>
      <c r="BQ19" s="211" t="str">
        <f>'2022 SCORECARD'!I20</f>
        <v>%</v>
      </c>
      <c r="BR19" s="211"/>
      <c r="BS19" s="69" t="str">
        <f>'2022 SCORECARD'!K20</f>
        <v>D</v>
      </c>
      <c r="BT19" s="213" t="str">
        <f>'2022 SCORECARD'!B21</f>
        <v>Develop network within time and specs</v>
      </c>
      <c r="BU19" s="211"/>
      <c r="BV19" s="211"/>
      <c r="BW19" s="211"/>
      <c r="BX19" s="211"/>
      <c r="BY19" s="211"/>
      <c r="BZ19" s="211"/>
      <c r="CA19" s="211" t="str">
        <f>'2022 SCORECARD'!F21</f>
        <v>Rachad</v>
      </c>
      <c r="CB19" s="211"/>
      <c r="CC19" s="211"/>
      <c r="CD19" s="211"/>
      <c r="CE19" s="211" t="str">
        <f>'2022 SCORECARD'!I21</f>
        <v>%</v>
      </c>
      <c r="CF19" s="211"/>
      <c r="CG19" s="69" t="str">
        <f>'2022 SCORECARD'!K21</f>
        <v>D</v>
      </c>
    </row>
    <row r="20" spans="1:86" s="44" customFormat="1" ht="40.049999999999997" customHeight="1" x14ac:dyDescent="0.25">
      <c r="A20" s="82"/>
      <c r="B20" s="216" t="s">
        <v>40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 t="s">
        <v>40</v>
      </c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 t="s">
        <v>40</v>
      </c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 t="s">
        <v>40</v>
      </c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 t="s">
        <v>40</v>
      </c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 t="s">
        <v>40</v>
      </c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26"/>
    </row>
    <row r="21" spans="1:86" s="51" customFormat="1" ht="38.549999999999997" customHeight="1" x14ac:dyDescent="0.3">
      <c r="A21" s="223" t="s">
        <v>10</v>
      </c>
      <c r="B21" s="78"/>
      <c r="C21" s="212" t="str">
        <f>'2022 SCORECARD'!C23</f>
        <v>Timely closure of audit observations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76"/>
      <c r="P21" s="77"/>
      <c r="Q21" s="212" t="str">
        <f>'2022 SCORECARD'!C24</f>
        <v>OPEX budget performance</v>
      </c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76"/>
      <c r="AD21" s="77"/>
      <c r="AE21" s="212" t="str">
        <f>'2022 SCORECARD'!C25</f>
        <v>OPEX budget performance</v>
      </c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76"/>
      <c r="AR21" s="77"/>
      <c r="AS21" s="212" t="str">
        <f>'2022 SCORECARD'!C26</f>
        <v>OPEX budget performance</v>
      </c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76"/>
      <c r="BF21" s="77"/>
      <c r="BG21" s="212" t="str">
        <f>'2022 SCORECARD'!C27</f>
        <v>OPEX budget performance</v>
      </c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76"/>
      <c r="BT21" s="77"/>
      <c r="BU21" s="212" t="str">
        <f>'2022 SCORECARD'!C28</f>
        <v>OPEX budget performance</v>
      </c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76"/>
      <c r="CH21" s="63"/>
    </row>
    <row r="22" spans="1:86" s="51" customFormat="1" ht="22.95" customHeight="1" x14ac:dyDescent="0.3">
      <c r="A22" s="224"/>
      <c r="B22" s="64"/>
      <c r="C22" s="84">
        <f>'2022 SCORECARD'!AO23</f>
        <v>1</v>
      </c>
      <c r="D22" s="84">
        <f>'2022 SCORECARD'!AP23</f>
        <v>1</v>
      </c>
      <c r="E22" s="84">
        <f>'2022 SCORECARD'!AQ23</f>
        <v>1</v>
      </c>
      <c r="F22" s="84">
        <f>'2022 SCORECARD'!AR23</f>
        <v>1</v>
      </c>
      <c r="G22" s="84">
        <f>'2022 SCORECARD'!AS23</f>
        <v>1</v>
      </c>
      <c r="H22" s="84">
        <f>'2022 SCORECARD'!AT23</f>
        <v>1</v>
      </c>
      <c r="I22" s="84">
        <f>'2022 SCORECARD'!AU23</f>
        <v>1</v>
      </c>
      <c r="J22" s="84">
        <f>'2022 SCORECARD'!AV23</f>
        <v>1</v>
      </c>
      <c r="K22" s="84">
        <f>'2022 SCORECARD'!AW23</f>
        <v>1</v>
      </c>
      <c r="L22" s="84">
        <f>'2022 SCORECARD'!AX23</f>
        <v>1</v>
      </c>
      <c r="M22" s="84">
        <f>'2022 SCORECARD'!AY23</f>
        <v>1.0117647058823529</v>
      </c>
      <c r="N22" s="84">
        <f>'2022 SCORECARD'!AZ23</f>
        <v>1</v>
      </c>
      <c r="O22" s="85"/>
      <c r="P22" s="83"/>
      <c r="Q22" s="84">
        <f>'2022 SCORECARD'!AO24</f>
        <v>1.1764705882352942</v>
      </c>
      <c r="R22" s="84">
        <f>'2022 SCORECARD'!AP24</f>
        <v>1.1764705882352942</v>
      </c>
      <c r="S22" s="84">
        <f>'2022 SCORECARD'!AQ24</f>
        <v>1.1744186046511629</v>
      </c>
      <c r="T22" s="84">
        <f>'2022 SCORECARD'!AR24</f>
        <v>1.1724137931034482</v>
      </c>
      <c r="U22" s="84">
        <f>'2022 SCORECARD'!AS24</f>
        <v>1.1704545454545454</v>
      </c>
      <c r="V22" s="84">
        <f>'2022 SCORECARD'!AT24</f>
        <v>1.1685393258426966</v>
      </c>
      <c r="W22" s="84">
        <f>'2022 SCORECARD'!AU24</f>
        <v>1.1666666666666667</v>
      </c>
      <c r="X22" s="84">
        <f>'2022 SCORECARD'!AV24</f>
        <v>1.1648351648351649</v>
      </c>
      <c r="Y22" s="84">
        <f>'2022 SCORECARD'!AW24</f>
        <v>1.1630434782608696</v>
      </c>
      <c r="Z22" s="84">
        <f>'2022 SCORECARD'!AP24</f>
        <v>1.1764705882352942</v>
      </c>
      <c r="AA22" s="84">
        <f>'2022 SCORECARD'!AY24</f>
        <v>1.1627906976744187</v>
      </c>
      <c r="AB22" s="84">
        <f>'2022 SCORECARD'!AZ24</f>
        <v>1.1764705882352942</v>
      </c>
      <c r="AC22" s="85"/>
      <c r="AD22" s="83"/>
      <c r="AE22" s="84">
        <f>'2022 SCORECARD'!AO25</f>
        <v>1.1764705882352942</v>
      </c>
      <c r="AF22" s="84">
        <f>'2022 SCORECARD'!AP25</f>
        <v>1.1764705882352942</v>
      </c>
      <c r="AG22" s="84">
        <f>'2022 SCORECARD'!AQ25</f>
        <v>1.1744186046511629</v>
      </c>
      <c r="AH22" s="84">
        <f>'2022 SCORECARD'!AR25</f>
        <v>1.1724137931034482</v>
      </c>
      <c r="AI22" s="84">
        <f>'2022 SCORECARD'!AS25</f>
        <v>1.1704545454545454</v>
      </c>
      <c r="AJ22" s="84">
        <f>'2022 SCORECARD'!AT25</f>
        <v>1.1685393258426966</v>
      </c>
      <c r="AK22" s="84">
        <f>'2022 SCORECARD'!AU25</f>
        <v>1.1666666666666667</v>
      </c>
      <c r="AL22" s="84">
        <f>'2022 SCORECARD'!AV25</f>
        <v>1.1648351648351649</v>
      </c>
      <c r="AM22" s="84">
        <f>'2022 SCORECARD'!AW25</f>
        <v>1.1630434782608696</v>
      </c>
      <c r="AN22" s="84">
        <f>'2022 SCORECARD'!AX25</f>
        <v>1.1612903225806452</v>
      </c>
      <c r="AO22" s="84">
        <f>'2022 SCORECARD'!AY25</f>
        <v>1.1627906976744187</v>
      </c>
      <c r="AP22" s="84">
        <f>'2022 SCORECARD'!AZ25</f>
        <v>1.1764705882352942</v>
      </c>
      <c r="AQ22" s="85"/>
      <c r="AR22" s="83"/>
      <c r="AS22" s="84">
        <f>'2022 SCORECARD'!AO26</f>
        <v>1.1764705882352942</v>
      </c>
      <c r="AT22" s="84">
        <f>'2022 SCORECARD'!AP26</f>
        <v>1.1764705882352942</v>
      </c>
      <c r="AU22" s="84">
        <f>'2022 SCORECARD'!AQ26</f>
        <v>1.1744186046511629</v>
      </c>
      <c r="AV22" s="84">
        <f>'2022 SCORECARD'!AR26</f>
        <v>1.1724137931034482</v>
      </c>
      <c r="AW22" s="84">
        <f>'2022 SCORECARD'!AS26</f>
        <v>1.1704545454545454</v>
      </c>
      <c r="AX22" s="84">
        <f>'2022 SCORECARD'!AT26</f>
        <v>1.1685393258426966</v>
      </c>
      <c r="AY22" s="84">
        <f>'2022 SCORECARD'!AU26</f>
        <v>1.1666666666666667</v>
      </c>
      <c r="AZ22" s="84">
        <f>'2022 SCORECARD'!AV26</f>
        <v>1.1648351648351649</v>
      </c>
      <c r="BA22" s="84">
        <f>'2022 SCORECARD'!AW26</f>
        <v>1.1630434782608696</v>
      </c>
      <c r="BB22" s="84">
        <f>'2022 SCORECARD'!AX26</f>
        <v>1.1612903225806452</v>
      </c>
      <c r="BC22" s="84">
        <f>'2022 SCORECARD'!AY26</f>
        <v>1.1627906976744187</v>
      </c>
      <c r="BD22" s="84">
        <f>'2022 SCORECARD'!AZ26</f>
        <v>1.1764705882352942</v>
      </c>
      <c r="BE22" s="85"/>
      <c r="BF22" s="83"/>
      <c r="BG22" s="84">
        <f>'2022 SCORECARD'!AO27</f>
        <v>1.1764705882352942</v>
      </c>
      <c r="BH22" s="84">
        <f>'2022 SCORECARD'!AP27</f>
        <v>1.1764705882352942</v>
      </c>
      <c r="BI22" s="84">
        <f>'2022 SCORECARD'!AQ27</f>
        <v>1.1744186046511629</v>
      </c>
      <c r="BJ22" s="84">
        <f>'2022 SCORECARD'!AR27</f>
        <v>1.1724137931034482</v>
      </c>
      <c r="BK22" s="84">
        <f>'2022 SCORECARD'!AS27</f>
        <v>1.1704545454545454</v>
      </c>
      <c r="BL22" s="84">
        <f>'2022 SCORECARD'!AT27</f>
        <v>1.1685393258426966</v>
      </c>
      <c r="BM22" s="84">
        <f>'2022 SCORECARD'!AU27</f>
        <v>1.1666666666666667</v>
      </c>
      <c r="BN22" s="84">
        <f>'2022 SCORECARD'!AV27</f>
        <v>1.1648351648351649</v>
      </c>
      <c r="BO22" s="84">
        <f>'2022 SCORECARD'!AW27</f>
        <v>1.1630434782608696</v>
      </c>
      <c r="BP22" s="84">
        <f>'2022 SCORECARD'!AP27</f>
        <v>1.1764705882352942</v>
      </c>
      <c r="BQ22" s="84">
        <f>'2022 SCORECARD'!AY27</f>
        <v>1.1627906976744187</v>
      </c>
      <c r="BR22" s="84">
        <f>'2022 SCORECARD'!AZ27</f>
        <v>1.1764705882352942</v>
      </c>
      <c r="BS22" s="85"/>
      <c r="BT22" s="83"/>
      <c r="BU22" s="84">
        <f>'2022 SCORECARD'!AO28</f>
        <v>1.1764705882352942</v>
      </c>
      <c r="BV22" s="84">
        <f>'2022 SCORECARD'!AP28</f>
        <v>1.1764705882352942</v>
      </c>
      <c r="BW22" s="84">
        <f>'2022 SCORECARD'!AQ28</f>
        <v>1.1744186046511629</v>
      </c>
      <c r="BX22" s="84">
        <f>'2022 SCORECARD'!AR28</f>
        <v>1.1724137931034482</v>
      </c>
      <c r="BY22" s="84">
        <f>'2022 SCORECARD'!AS28</f>
        <v>1.1704545454545454</v>
      </c>
      <c r="BZ22" s="84">
        <f>'2022 SCORECARD'!AT28</f>
        <v>1.1685393258426966</v>
      </c>
      <c r="CA22" s="84">
        <f>'2022 SCORECARD'!AU28</f>
        <v>1.1666666666666667</v>
      </c>
      <c r="CB22" s="84">
        <f>'2022 SCORECARD'!AV28</f>
        <v>1.1648351648351649</v>
      </c>
      <c r="CC22" s="84">
        <f>'2022 SCORECARD'!AW28</f>
        <v>1.1630434782608696</v>
      </c>
      <c r="CD22" s="84">
        <f>'2022 SCORECARD'!AP28</f>
        <v>1.1764705882352942</v>
      </c>
      <c r="CE22" s="84">
        <f>'2022 SCORECARD'!AY28</f>
        <v>1.1627906976744187</v>
      </c>
      <c r="CF22" s="84">
        <f>'2022 SCORECARD'!AZ28</f>
        <v>1.1764705882352942</v>
      </c>
      <c r="CG22" s="65"/>
    </row>
    <row r="23" spans="1:86" s="51" customFormat="1" ht="120" customHeight="1" x14ac:dyDescent="0.3">
      <c r="A23" s="224"/>
      <c r="B23" s="64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5"/>
      <c r="P23" s="64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7"/>
      <c r="AC23" s="65"/>
      <c r="AD23" s="64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7"/>
      <c r="AQ23" s="65"/>
      <c r="AR23" s="64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7"/>
      <c r="BE23" s="65"/>
      <c r="BF23" s="64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7"/>
      <c r="BS23" s="65"/>
      <c r="BT23" s="64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7"/>
      <c r="CG23" s="65"/>
    </row>
    <row r="24" spans="1:86" s="51" customFormat="1" ht="120" customHeight="1" x14ac:dyDescent="0.3">
      <c r="A24" s="224"/>
      <c r="B24" s="64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  <c r="O24" s="65"/>
      <c r="P24" s="64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7"/>
      <c r="AC24" s="65"/>
      <c r="AD24" s="64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7"/>
      <c r="AQ24" s="65"/>
      <c r="AR24" s="64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7"/>
      <c r="BE24" s="65"/>
      <c r="BF24" s="64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7"/>
      <c r="BS24" s="65"/>
      <c r="BT24" s="64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7"/>
      <c r="CG24" s="65"/>
    </row>
    <row r="25" spans="1:86" s="51" customFormat="1" ht="120" customHeight="1" x14ac:dyDescent="0.25">
      <c r="A25" s="224"/>
      <c r="B25" s="64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8"/>
      <c r="O25" s="65"/>
      <c r="P25" s="64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8"/>
      <c r="AC25" s="65"/>
      <c r="AD25" s="64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8"/>
      <c r="AQ25" s="65"/>
      <c r="AR25" s="64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8"/>
      <c r="BE25" s="65"/>
      <c r="BF25" s="64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8"/>
      <c r="BS25" s="65"/>
      <c r="BT25" s="64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8"/>
      <c r="CG25" s="65"/>
    </row>
    <row r="26" spans="1:86" s="51" customFormat="1" ht="21.6" customHeight="1" x14ac:dyDescent="0.25">
      <c r="A26" s="224"/>
      <c r="B26" s="64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8"/>
      <c r="O26" s="65"/>
      <c r="P26" s="64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8"/>
      <c r="AC26" s="65"/>
      <c r="AD26" s="64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8"/>
      <c r="AQ26" s="65"/>
      <c r="AR26" s="64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8"/>
      <c r="BE26" s="65"/>
      <c r="BF26" s="64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8"/>
      <c r="BS26" s="65"/>
      <c r="BT26" s="64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8"/>
      <c r="CG26" s="65"/>
    </row>
    <row r="27" spans="1:86" s="51" customFormat="1" ht="35.1" customHeight="1" x14ac:dyDescent="0.3">
      <c r="A27" s="224"/>
      <c r="B27" s="213" t="str">
        <f>'2022 SCORECARD'!B23</f>
        <v>Build effective governance organization and business processes</v>
      </c>
      <c r="C27" s="211"/>
      <c r="D27" s="211"/>
      <c r="E27" s="211"/>
      <c r="F27" s="211"/>
      <c r="G27" s="211"/>
      <c r="H27" s="211"/>
      <c r="I27" s="211">
        <f>'2022 SCORECARD'!F23</f>
        <v>0</v>
      </c>
      <c r="J27" s="211"/>
      <c r="K27" s="211"/>
      <c r="L27" s="211"/>
      <c r="M27" s="211" t="str">
        <f>'2022 SCORECARD'!I23</f>
        <v>%</v>
      </c>
      <c r="N27" s="211"/>
      <c r="O27" s="69" t="str">
        <f>'2022 SCORECARD'!K23</f>
        <v>I</v>
      </c>
      <c r="P27" s="213" t="str">
        <f>'2022 SCORECARD'!B24</f>
        <v>Build effective governance organization and business processes</v>
      </c>
      <c r="Q27" s="211"/>
      <c r="R27" s="211"/>
      <c r="S27" s="211"/>
      <c r="T27" s="211"/>
      <c r="U27" s="211"/>
      <c r="V27" s="211"/>
      <c r="W27" s="211" t="str">
        <f>'2022 SCORECARD'!F24</f>
        <v>Rachad</v>
      </c>
      <c r="X27" s="211"/>
      <c r="Y27" s="211"/>
      <c r="Z27" s="211"/>
      <c r="AA27" s="211" t="str">
        <f>'2022 SCORECARD'!I24</f>
        <v>%</v>
      </c>
      <c r="AB27" s="211"/>
      <c r="AC27" s="69" t="str">
        <f>'2022 SCORECARD'!K24</f>
        <v>D</v>
      </c>
      <c r="AD27" s="213" t="str">
        <f>'2022 SCORECARD'!B25</f>
        <v>Build effective governance organization and business processes</v>
      </c>
      <c r="AE27" s="211"/>
      <c r="AF27" s="211"/>
      <c r="AG27" s="211"/>
      <c r="AH27" s="211"/>
      <c r="AI27" s="211"/>
      <c r="AJ27" s="211"/>
      <c r="AK27" s="211" t="str">
        <f>'2022 SCORECARD'!F25</f>
        <v>Rachad</v>
      </c>
      <c r="AL27" s="211"/>
      <c r="AM27" s="211"/>
      <c r="AN27" s="211"/>
      <c r="AO27" s="211" t="str">
        <f>'2022 SCORECARD'!I25</f>
        <v>%</v>
      </c>
      <c r="AP27" s="211"/>
      <c r="AQ27" s="69" t="str">
        <f>'2022 SCORECARD'!K25</f>
        <v>D</v>
      </c>
      <c r="AR27" s="213" t="str">
        <f>'2022 SCORECARD'!B26</f>
        <v>Build effective governance organization and business processes</v>
      </c>
      <c r="AS27" s="211"/>
      <c r="AT27" s="211"/>
      <c r="AU27" s="211"/>
      <c r="AV27" s="211"/>
      <c r="AW27" s="211"/>
      <c r="AX27" s="211"/>
      <c r="AY27" s="211" t="str">
        <f>'2022 SCORECARD'!F26</f>
        <v>Rachad</v>
      </c>
      <c r="AZ27" s="211"/>
      <c r="BA27" s="211"/>
      <c r="BB27" s="211"/>
      <c r="BC27" s="211" t="str">
        <f>'2022 SCORECARD'!I26</f>
        <v>%</v>
      </c>
      <c r="BD27" s="211"/>
      <c r="BE27" s="69" t="str">
        <f>'2022 SCORECARD'!K26</f>
        <v>D</v>
      </c>
      <c r="BF27" s="213" t="str">
        <f>'2022 SCORECARD'!B27</f>
        <v>Build effective governance organization and business processes</v>
      </c>
      <c r="BG27" s="211"/>
      <c r="BH27" s="211"/>
      <c r="BI27" s="211"/>
      <c r="BJ27" s="211"/>
      <c r="BK27" s="211"/>
      <c r="BL27" s="211"/>
      <c r="BM27" s="211" t="str">
        <f>'2022 SCORECARD'!F27</f>
        <v>Rachad</v>
      </c>
      <c r="BN27" s="211"/>
      <c r="BO27" s="211"/>
      <c r="BP27" s="211"/>
      <c r="BQ27" s="211" t="str">
        <f>'2022 SCORECARD'!I27</f>
        <v>%</v>
      </c>
      <c r="BR27" s="211"/>
      <c r="BS27" s="69" t="str">
        <f>'2022 SCORECARD'!K27</f>
        <v>D</v>
      </c>
      <c r="BT27" s="213" t="str">
        <f>'2022 SCORECARD'!B28</f>
        <v>Build effective governance organization and business processes</v>
      </c>
      <c r="BU27" s="211"/>
      <c r="BV27" s="211"/>
      <c r="BW27" s="211"/>
      <c r="BX27" s="211"/>
      <c r="BY27" s="211"/>
      <c r="BZ27" s="211"/>
      <c r="CA27" s="211" t="str">
        <f>'2022 SCORECARD'!F28</f>
        <v>Rachad</v>
      </c>
      <c r="CB27" s="211"/>
      <c r="CC27" s="211"/>
      <c r="CD27" s="211"/>
      <c r="CE27" s="211" t="str">
        <f>'2022 SCORECARD'!I28</f>
        <v>%</v>
      </c>
      <c r="CF27" s="211"/>
      <c r="CG27" s="69" t="str">
        <f>'2022 SCORECARD'!K28</f>
        <v>D</v>
      </c>
    </row>
    <row r="28" spans="1:86" s="44" customFormat="1" ht="40.049999999999997" customHeight="1" x14ac:dyDescent="0.25">
      <c r="A28" s="79"/>
      <c r="B28" s="214" t="s">
        <v>40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 t="s">
        <v>40</v>
      </c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 t="s">
        <v>40</v>
      </c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 t="s">
        <v>40</v>
      </c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 t="s">
        <v>40</v>
      </c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 t="s">
        <v>40</v>
      </c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5"/>
    </row>
    <row r="29" spans="1:86" s="51" customFormat="1" ht="38.549999999999997" customHeight="1" x14ac:dyDescent="0.3">
      <c r="A29" s="227" t="s">
        <v>20</v>
      </c>
      <c r="B29" s="78"/>
      <c r="C29" s="212" t="str">
        <f>'2022 SCORECARD'!C30</f>
        <v>Average employee satisfaction rating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76"/>
      <c r="P29" s="77"/>
      <c r="Q29" s="212" t="str">
        <f>'2022 SCORECARD'!C31</f>
        <v>OPEX budget performance</v>
      </c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76"/>
      <c r="AD29" s="77"/>
      <c r="AE29" s="212" t="str">
        <f>'2022 SCORECARD'!C32</f>
        <v>OPEX budget performance</v>
      </c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76"/>
      <c r="AR29" s="77"/>
      <c r="AS29" s="212" t="str">
        <f>'2022 SCORECARD'!C33</f>
        <v>OPEX budget performance</v>
      </c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76"/>
      <c r="BF29" s="77"/>
      <c r="BG29" s="212" t="str">
        <f>'2022 SCORECARD'!C34</f>
        <v>OPEX budget performance</v>
      </c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76"/>
      <c r="BT29" s="77"/>
      <c r="BU29" s="212" t="str">
        <f>'2022 SCORECARD'!C35</f>
        <v>OPEX budget performance</v>
      </c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76"/>
      <c r="CH29" s="63"/>
    </row>
    <row r="30" spans="1:86" s="51" customFormat="1" ht="22.95" customHeight="1" x14ac:dyDescent="0.3">
      <c r="A30" s="228"/>
      <c r="B30" s="64"/>
      <c r="C30" s="84" t="str">
        <f>'2022 SCORECARD'!AO30</f>
        <v>0</v>
      </c>
      <c r="D30" s="84" t="str">
        <f>'2022 SCORECARD'!AP30</f>
        <v>0</v>
      </c>
      <c r="E30" s="84" t="str">
        <f>'2022 SCORECARD'!AQ30</f>
        <v>0</v>
      </c>
      <c r="F30" s="84" t="str">
        <f>'2022 SCORECARD'!AR30</f>
        <v>0</v>
      </c>
      <c r="G30" s="84" t="str">
        <f>'2022 SCORECARD'!AS30</f>
        <v>0</v>
      </c>
      <c r="H30" s="84" t="str">
        <f>'2022 SCORECARD'!AT30</f>
        <v>0</v>
      </c>
      <c r="I30" s="84" t="str">
        <f>'2022 SCORECARD'!AU30</f>
        <v>0</v>
      </c>
      <c r="J30" s="84" t="str">
        <f>'2022 SCORECARD'!AV30</f>
        <v>0</v>
      </c>
      <c r="K30" s="84" t="str">
        <f>'2022 SCORECARD'!AW30</f>
        <v>0</v>
      </c>
      <c r="L30" s="84" t="str">
        <f>'2022 SCORECARD'!AX30</f>
        <v>0</v>
      </c>
      <c r="M30" s="84" t="str">
        <f>'2022 SCORECARD'!AY30</f>
        <v>0</v>
      </c>
      <c r="N30" s="84">
        <f>'2022 SCORECARD'!AZ30</f>
        <v>0.93333333333333335</v>
      </c>
      <c r="O30" s="85"/>
      <c r="P30" s="83"/>
      <c r="Q30" s="84">
        <f>'2022 SCORECARD'!AO31</f>
        <v>1.1764705882352942</v>
      </c>
      <c r="R30" s="84">
        <f>'2022 SCORECARD'!AP31</f>
        <v>1.1764705882352942</v>
      </c>
      <c r="S30" s="84">
        <f>'2022 SCORECARD'!AQ31</f>
        <v>1.1744186046511629</v>
      </c>
      <c r="T30" s="84">
        <f>'2022 SCORECARD'!AR31</f>
        <v>1.1724137931034482</v>
      </c>
      <c r="U30" s="84">
        <f>'2022 SCORECARD'!AS31</f>
        <v>1.1704545454545454</v>
      </c>
      <c r="V30" s="84">
        <f>'2022 SCORECARD'!AT31</f>
        <v>1.1685393258426966</v>
      </c>
      <c r="W30" s="84">
        <f>'2022 SCORECARD'!AU31</f>
        <v>1.1666666666666667</v>
      </c>
      <c r="X30" s="84">
        <f>'2022 SCORECARD'!AV31</f>
        <v>1.1648351648351649</v>
      </c>
      <c r="Y30" s="84">
        <f>'2022 SCORECARD'!AW31</f>
        <v>1.1630434782608696</v>
      </c>
      <c r="Z30" s="84">
        <f>'2022 SCORECARD'!AP31</f>
        <v>1.1764705882352942</v>
      </c>
      <c r="AA30" s="84">
        <f>'2022 SCORECARD'!AY31</f>
        <v>1.1627906976744187</v>
      </c>
      <c r="AB30" s="84">
        <f>'2022 SCORECARD'!AZ31</f>
        <v>1.1764705882352942</v>
      </c>
      <c r="AC30" s="85"/>
      <c r="AD30" s="83"/>
      <c r="AE30" s="84">
        <f>'2022 SCORECARD'!AO32</f>
        <v>1.1764705882352942</v>
      </c>
      <c r="AF30" s="84">
        <f>'2022 SCORECARD'!AP32</f>
        <v>1.1764705882352942</v>
      </c>
      <c r="AG30" s="84">
        <f>'2022 SCORECARD'!AQ32</f>
        <v>1.1744186046511629</v>
      </c>
      <c r="AH30" s="84">
        <f>'2022 SCORECARD'!AR32</f>
        <v>1.1724137931034482</v>
      </c>
      <c r="AI30" s="84">
        <f>'2022 SCORECARD'!AS32</f>
        <v>1.1704545454545454</v>
      </c>
      <c r="AJ30" s="84">
        <f>'2022 SCORECARD'!AT32</f>
        <v>1.1685393258426966</v>
      </c>
      <c r="AK30" s="84">
        <f>'2022 SCORECARD'!AU32</f>
        <v>1.1666666666666667</v>
      </c>
      <c r="AL30" s="84">
        <f>'2022 SCORECARD'!AV32</f>
        <v>1.1648351648351649</v>
      </c>
      <c r="AM30" s="84">
        <f>'2022 SCORECARD'!AW32</f>
        <v>1.1630434782608696</v>
      </c>
      <c r="AN30" s="84">
        <f>'2022 SCORECARD'!AX32</f>
        <v>1.1612903225806452</v>
      </c>
      <c r="AO30" s="84">
        <f>'2022 SCORECARD'!AY32</f>
        <v>1.1627906976744187</v>
      </c>
      <c r="AP30" s="84">
        <f>'2022 SCORECARD'!AZ32</f>
        <v>1.1764705882352942</v>
      </c>
      <c r="AQ30" s="85"/>
      <c r="AR30" s="83"/>
      <c r="AS30" s="84">
        <f>'2022 SCORECARD'!AO33</f>
        <v>1.1764705882352942</v>
      </c>
      <c r="AT30" s="84">
        <f>'2022 SCORECARD'!AP33</f>
        <v>1.1764705882352942</v>
      </c>
      <c r="AU30" s="84">
        <f>'2022 SCORECARD'!AQ33</f>
        <v>1.1744186046511629</v>
      </c>
      <c r="AV30" s="84">
        <f>'2022 SCORECARD'!AR33</f>
        <v>1.1724137931034482</v>
      </c>
      <c r="AW30" s="84">
        <f>'2022 SCORECARD'!AS33</f>
        <v>1.1704545454545454</v>
      </c>
      <c r="AX30" s="84">
        <f>'2022 SCORECARD'!AT33</f>
        <v>1.1685393258426966</v>
      </c>
      <c r="AY30" s="84">
        <f>'2022 SCORECARD'!AU33</f>
        <v>1.1666666666666667</v>
      </c>
      <c r="AZ30" s="84">
        <f>'2022 SCORECARD'!AV33</f>
        <v>1.1648351648351649</v>
      </c>
      <c r="BA30" s="84">
        <f>'2022 SCORECARD'!AW33</f>
        <v>1.1630434782608696</v>
      </c>
      <c r="BB30" s="84">
        <f>'2022 SCORECARD'!AX33</f>
        <v>1.1612903225806452</v>
      </c>
      <c r="BC30" s="84">
        <f>'2022 SCORECARD'!AY33</f>
        <v>1.1627906976744187</v>
      </c>
      <c r="BD30" s="84">
        <f>'2022 SCORECARD'!AZ33</f>
        <v>1.1764705882352942</v>
      </c>
      <c r="BE30" s="85"/>
      <c r="BF30" s="83"/>
      <c r="BG30" s="84">
        <f>'2022 SCORECARD'!AO34</f>
        <v>1.1764705882352942</v>
      </c>
      <c r="BH30" s="84">
        <f>'2022 SCORECARD'!AP34</f>
        <v>1.1764705882352942</v>
      </c>
      <c r="BI30" s="84">
        <f>'2022 SCORECARD'!AQ34</f>
        <v>1.1744186046511629</v>
      </c>
      <c r="BJ30" s="84">
        <f>'2022 SCORECARD'!AR34</f>
        <v>1.1724137931034482</v>
      </c>
      <c r="BK30" s="84">
        <f>'2022 SCORECARD'!AS34</f>
        <v>1.1704545454545454</v>
      </c>
      <c r="BL30" s="84">
        <f>'2022 SCORECARD'!AT34</f>
        <v>1.1685393258426966</v>
      </c>
      <c r="BM30" s="84">
        <f>'2022 SCORECARD'!AU34</f>
        <v>1.1666666666666667</v>
      </c>
      <c r="BN30" s="84">
        <f>'2022 SCORECARD'!AV34</f>
        <v>1.1648351648351649</v>
      </c>
      <c r="BO30" s="84">
        <f>'2022 SCORECARD'!AW34</f>
        <v>1.1630434782608696</v>
      </c>
      <c r="BP30" s="84">
        <f>'2022 SCORECARD'!AP34</f>
        <v>1.1764705882352942</v>
      </c>
      <c r="BQ30" s="84">
        <f>'2022 SCORECARD'!AY34</f>
        <v>1.1627906976744187</v>
      </c>
      <c r="BR30" s="84">
        <f>'2022 SCORECARD'!AZ34</f>
        <v>1.1764705882352942</v>
      </c>
      <c r="BS30" s="85"/>
      <c r="BT30" s="83"/>
      <c r="BU30" s="84">
        <f>'2022 SCORECARD'!AO35</f>
        <v>1.1764705882352942</v>
      </c>
      <c r="BV30" s="84">
        <f>'2022 SCORECARD'!AP35</f>
        <v>1.1764705882352942</v>
      </c>
      <c r="BW30" s="84">
        <f>'2022 SCORECARD'!AQ35</f>
        <v>1.1744186046511629</v>
      </c>
      <c r="BX30" s="84">
        <f>'2022 SCORECARD'!AR35</f>
        <v>1.1724137931034482</v>
      </c>
      <c r="BY30" s="84">
        <f>'2022 SCORECARD'!AS35</f>
        <v>1.1704545454545454</v>
      </c>
      <c r="BZ30" s="84">
        <f>'2022 SCORECARD'!AT35</f>
        <v>1.1685393258426966</v>
      </c>
      <c r="CA30" s="84">
        <f>'2022 SCORECARD'!AU35</f>
        <v>1.1666666666666667</v>
      </c>
      <c r="CB30" s="84">
        <f>'2022 SCORECARD'!AV35</f>
        <v>1.1648351648351649</v>
      </c>
      <c r="CC30" s="84">
        <f>'2022 SCORECARD'!AW35</f>
        <v>1.1630434782608696</v>
      </c>
      <c r="CD30" s="84">
        <f>'2022 SCORECARD'!AP35</f>
        <v>1.1764705882352942</v>
      </c>
      <c r="CE30" s="84">
        <f>'2022 SCORECARD'!AY35</f>
        <v>1.1627906976744187</v>
      </c>
      <c r="CF30" s="84">
        <f>'2022 SCORECARD'!AZ35</f>
        <v>1.1764705882352942</v>
      </c>
      <c r="CG30" s="65"/>
    </row>
    <row r="31" spans="1:86" s="51" customFormat="1" ht="120" customHeight="1" x14ac:dyDescent="0.3">
      <c r="A31" s="228"/>
      <c r="B31" s="64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65"/>
      <c r="P31" s="64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7"/>
      <c r="AC31" s="65"/>
      <c r="AD31" s="64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7"/>
      <c r="AQ31" s="65"/>
      <c r="AR31" s="64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7"/>
      <c r="BE31" s="65"/>
      <c r="BF31" s="64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7"/>
      <c r="BS31" s="65"/>
      <c r="BT31" s="64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7"/>
      <c r="CG31" s="65"/>
    </row>
    <row r="32" spans="1:86" s="51" customFormat="1" ht="120" customHeight="1" x14ac:dyDescent="0.3">
      <c r="A32" s="228"/>
      <c r="B32" s="64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65"/>
      <c r="P32" s="64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7"/>
      <c r="AC32" s="65"/>
      <c r="AD32" s="64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7"/>
      <c r="AQ32" s="65"/>
      <c r="AR32" s="64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7"/>
      <c r="BE32" s="65"/>
      <c r="BF32" s="64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7"/>
      <c r="BS32" s="65"/>
      <c r="BT32" s="64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7"/>
      <c r="CG32" s="65"/>
    </row>
    <row r="33" spans="1:85" s="51" customFormat="1" ht="120" customHeight="1" x14ac:dyDescent="0.25">
      <c r="A33" s="228"/>
      <c r="B33" s="64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8"/>
      <c r="O33" s="65"/>
      <c r="P33" s="64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8"/>
      <c r="AC33" s="65"/>
      <c r="AD33" s="64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8"/>
      <c r="AQ33" s="65"/>
      <c r="AR33" s="64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8"/>
      <c r="BE33" s="65"/>
      <c r="BF33" s="64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8"/>
      <c r="BS33" s="65"/>
      <c r="BT33" s="64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8"/>
      <c r="CG33" s="65"/>
    </row>
    <row r="34" spans="1:85" s="51" customFormat="1" ht="21.6" customHeight="1" x14ac:dyDescent="0.25">
      <c r="A34" s="228"/>
      <c r="B34" s="64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8"/>
      <c r="O34" s="65"/>
      <c r="P34" s="64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8"/>
      <c r="AC34" s="65"/>
      <c r="AD34" s="64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8"/>
      <c r="AQ34" s="65"/>
      <c r="AR34" s="64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8"/>
      <c r="BE34" s="65"/>
      <c r="BF34" s="64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8"/>
      <c r="BS34" s="65"/>
      <c r="BT34" s="64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8"/>
      <c r="CG34" s="65"/>
    </row>
    <row r="35" spans="1:85" s="51" customFormat="1" ht="35.1" customHeight="1" x14ac:dyDescent="0.3">
      <c r="A35" s="228"/>
      <c r="B35" s="213" t="str">
        <f>'2022 SCORECARD'!B30</f>
        <v>Build a performance driven culture</v>
      </c>
      <c r="C35" s="211"/>
      <c r="D35" s="211"/>
      <c r="E35" s="211"/>
      <c r="F35" s="211"/>
      <c r="G35" s="211"/>
      <c r="H35" s="211"/>
      <c r="I35" s="211">
        <f>'2022 SCORECARD'!F30</f>
        <v>0</v>
      </c>
      <c r="J35" s="211"/>
      <c r="K35" s="211"/>
      <c r="L35" s="211"/>
      <c r="M35" s="211" t="str">
        <f>'2022 SCORECARD'!I30</f>
        <v>%</v>
      </c>
      <c r="N35" s="211"/>
      <c r="O35" s="69" t="str">
        <f>'2022 SCORECARD'!K30</f>
        <v>I</v>
      </c>
      <c r="P35" s="213" t="str">
        <f>'2022 SCORECARD'!B31</f>
        <v>Build a performance driven culture</v>
      </c>
      <c r="Q35" s="211"/>
      <c r="R35" s="211"/>
      <c r="S35" s="211"/>
      <c r="T35" s="211"/>
      <c r="U35" s="211"/>
      <c r="V35" s="211"/>
      <c r="W35" s="211" t="str">
        <f>'2022 SCORECARD'!F31</f>
        <v>Rachad</v>
      </c>
      <c r="X35" s="211"/>
      <c r="Y35" s="211"/>
      <c r="Z35" s="211"/>
      <c r="AA35" s="211" t="str">
        <f>'2022 SCORECARD'!I31</f>
        <v>%</v>
      </c>
      <c r="AB35" s="211"/>
      <c r="AC35" s="69" t="str">
        <f>'2022 SCORECARD'!K31</f>
        <v>D</v>
      </c>
      <c r="AD35" s="213" t="str">
        <f>'2022 SCORECARD'!B32</f>
        <v>Build a performance driven culture</v>
      </c>
      <c r="AE35" s="211"/>
      <c r="AF35" s="211"/>
      <c r="AG35" s="211"/>
      <c r="AH35" s="211"/>
      <c r="AI35" s="211"/>
      <c r="AJ35" s="211"/>
      <c r="AK35" s="211" t="str">
        <f>'2022 SCORECARD'!F32</f>
        <v>Rachad</v>
      </c>
      <c r="AL35" s="211"/>
      <c r="AM35" s="211"/>
      <c r="AN35" s="211"/>
      <c r="AO35" s="211" t="str">
        <f>'2022 SCORECARD'!I32</f>
        <v>%</v>
      </c>
      <c r="AP35" s="211"/>
      <c r="AQ35" s="69" t="str">
        <f>'2022 SCORECARD'!K32</f>
        <v>D</v>
      </c>
      <c r="AR35" s="213" t="str">
        <f>'2022 SCORECARD'!B33</f>
        <v>Build a performance driven culture</v>
      </c>
      <c r="AS35" s="211"/>
      <c r="AT35" s="211"/>
      <c r="AU35" s="211"/>
      <c r="AV35" s="211"/>
      <c r="AW35" s="211"/>
      <c r="AX35" s="211"/>
      <c r="AY35" s="211" t="str">
        <f>'2022 SCORECARD'!F33</f>
        <v>Rachad</v>
      </c>
      <c r="AZ35" s="211"/>
      <c r="BA35" s="211"/>
      <c r="BB35" s="211"/>
      <c r="BC35" s="211" t="str">
        <f>'2022 SCORECARD'!I33</f>
        <v>%</v>
      </c>
      <c r="BD35" s="211"/>
      <c r="BE35" s="69" t="str">
        <f>'2022 SCORECARD'!K33</f>
        <v>D</v>
      </c>
      <c r="BF35" s="213" t="str">
        <f>'2022 SCORECARD'!B34</f>
        <v>Build a performance driven culture</v>
      </c>
      <c r="BG35" s="211"/>
      <c r="BH35" s="211"/>
      <c r="BI35" s="211"/>
      <c r="BJ35" s="211"/>
      <c r="BK35" s="211"/>
      <c r="BL35" s="211"/>
      <c r="BM35" s="211" t="str">
        <f>'2022 SCORECARD'!F34</f>
        <v>Rachad</v>
      </c>
      <c r="BN35" s="211"/>
      <c r="BO35" s="211"/>
      <c r="BP35" s="211"/>
      <c r="BQ35" s="211" t="str">
        <f>'2022 SCORECARD'!I34</f>
        <v>%</v>
      </c>
      <c r="BR35" s="211"/>
      <c r="BS35" s="69" t="str">
        <f>'2022 SCORECARD'!K34</f>
        <v>D</v>
      </c>
      <c r="BT35" s="213" t="str">
        <f>'2022 SCORECARD'!B35</f>
        <v>Build a performance driven culture</v>
      </c>
      <c r="BU35" s="211"/>
      <c r="BV35" s="211"/>
      <c r="BW35" s="211"/>
      <c r="BX35" s="211"/>
      <c r="BY35" s="211"/>
      <c r="BZ35" s="211"/>
      <c r="CA35" s="211" t="str">
        <f>'2022 SCORECARD'!F35</f>
        <v>Rachad</v>
      </c>
      <c r="CB35" s="211"/>
      <c r="CC35" s="211"/>
      <c r="CD35" s="211"/>
      <c r="CE35" s="211" t="str">
        <f>'2022 SCORECARD'!I35</f>
        <v>%</v>
      </c>
      <c r="CF35" s="211"/>
      <c r="CG35" s="69" t="str">
        <f>'2022 SCORECARD'!K35</f>
        <v>D</v>
      </c>
    </row>
    <row r="36" spans="1:85" s="44" customFormat="1" ht="40.049999999999997" customHeight="1" x14ac:dyDescent="0.25">
      <c r="A36" s="80"/>
      <c r="B36" s="229" t="s">
        <v>40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 t="s">
        <v>40</v>
      </c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 t="s">
        <v>40</v>
      </c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 t="s">
        <v>40</v>
      </c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 t="s">
        <v>40</v>
      </c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 t="s">
        <v>40</v>
      </c>
      <c r="BU36" s="229"/>
      <c r="BV36" s="229"/>
      <c r="BW36" s="229"/>
      <c r="BX36" s="229"/>
      <c r="BY36" s="229"/>
      <c r="BZ36" s="229"/>
      <c r="CA36" s="229"/>
      <c r="CB36" s="229"/>
      <c r="CC36" s="229"/>
      <c r="CD36" s="229"/>
      <c r="CE36" s="229"/>
      <c r="CF36" s="229"/>
      <c r="CG36" s="230"/>
    </row>
    <row r="37" spans="1:85" x14ac:dyDescent="0.25">
      <c r="A37" s="57"/>
      <c r="Z37" s="86"/>
      <c r="AA37" s="86"/>
      <c r="AB37" s="86"/>
    </row>
    <row r="38" spans="1:85" ht="24.6" customHeight="1" thickBot="1" x14ac:dyDescent="0.3">
      <c r="A38" s="57"/>
      <c r="AU38" s="46"/>
      <c r="AV38" s="46"/>
      <c r="AW38" s="46"/>
      <c r="AX38" s="46"/>
      <c r="AY38" s="46"/>
      <c r="AZ38" s="46"/>
      <c r="BA38" s="46"/>
      <c r="BB38" s="46"/>
      <c r="BH38" s="128"/>
      <c r="BI38" s="128"/>
      <c r="BJ38" s="87" t="s">
        <v>42</v>
      </c>
      <c r="BK38" s="88"/>
      <c r="BL38" s="89" t="s">
        <v>43</v>
      </c>
      <c r="BM38" s="128"/>
      <c r="BO38" s="45" t="s">
        <v>1</v>
      </c>
      <c r="BP38" s="46" t="s">
        <v>26</v>
      </c>
      <c r="BR38" s="47" t="s">
        <v>21</v>
      </c>
      <c r="BS38" s="46" t="s">
        <v>24</v>
      </c>
      <c r="BV38" s="48" t="s">
        <v>2</v>
      </c>
      <c r="BW38" s="46" t="s">
        <v>23</v>
      </c>
      <c r="BY38" s="50"/>
      <c r="BZ38" s="51" t="s">
        <v>15</v>
      </c>
      <c r="CB38" s="127"/>
      <c r="CC38" s="52"/>
      <c r="CD38" s="51" t="s">
        <v>29</v>
      </c>
    </row>
    <row r="39" spans="1:85" ht="14.4" thickTop="1" x14ac:dyDescent="0.25">
      <c r="BH39" s="129"/>
      <c r="BI39" s="129"/>
      <c r="BM39" s="129"/>
      <c r="BN39" s="129"/>
    </row>
    <row r="40" spans="1:85" x14ac:dyDescent="0.25">
      <c r="BH40" s="129"/>
      <c r="BI40" s="129"/>
      <c r="BJ40" s="129"/>
      <c r="BK40" s="129"/>
      <c r="BL40" s="129"/>
      <c r="BM40" s="129"/>
      <c r="BN40" s="129"/>
    </row>
  </sheetData>
  <sheetProtection sheet="1" objects="1" scenarios="1"/>
  <mergeCells count="133">
    <mergeCell ref="BT36:CG36"/>
    <mergeCell ref="AS29:BD29"/>
    <mergeCell ref="BG29:BR29"/>
    <mergeCell ref="BU29:CF29"/>
    <mergeCell ref="C29:N29"/>
    <mergeCell ref="B36:O36"/>
    <mergeCell ref="P36:AC36"/>
    <mergeCell ref="AD36:AQ36"/>
    <mergeCell ref="AR36:BE36"/>
    <mergeCell ref="BF36:BS36"/>
    <mergeCell ref="Q29:AB29"/>
    <mergeCell ref="B35:H35"/>
    <mergeCell ref="I35:L35"/>
    <mergeCell ref="CE35:CF35"/>
    <mergeCell ref="BT35:BZ35"/>
    <mergeCell ref="CA35:CD35"/>
    <mergeCell ref="A29:A35"/>
    <mergeCell ref="AE21:AP21"/>
    <mergeCell ref="AE29:AP29"/>
    <mergeCell ref="B12:O12"/>
    <mergeCell ref="P12:AC12"/>
    <mergeCell ref="AD12:AQ12"/>
    <mergeCell ref="B28:O28"/>
    <mergeCell ref="P28:AC28"/>
    <mergeCell ref="AD28:AQ28"/>
    <mergeCell ref="B20:O20"/>
    <mergeCell ref="P20:AC20"/>
    <mergeCell ref="AD20:AQ20"/>
    <mergeCell ref="BT4:CG4"/>
    <mergeCell ref="BU5:CF5"/>
    <mergeCell ref="AD4:AQ4"/>
    <mergeCell ref="AE5:AP5"/>
    <mergeCell ref="AR4:BE4"/>
    <mergeCell ref="AS5:BD5"/>
    <mergeCell ref="A5:A11"/>
    <mergeCell ref="A13:A19"/>
    <mergeCell ref="A21:A27"/>
    <mergeCell ref="I11:L11"/>
    <mergeCell ref="B11:H11"/>
    <mergeCell ref="M11:N11"/>
    <mergeCell ref="B19:H19"/>
    <mergeCell ref="I19:L19"/>
    <mergeCell ref="M19:N19"/>
    <mergeCell ref="P19:V19"/>
    <mergeCell ref="BU21:CF21"/>
    <mergeCell ref="BT12:CG12"/>
    <mergeCell ref="BT20:CG20"/>
    <mergeCell ref="BU13:CF13"/>
    <mergeCell ref="AO19:AP19"/>
    <mergeCell ref="BT11:BZ11"/>
    <mergeCell ref="AR19:AX19"/>
    <mergeCell ref="AY19:BB19"/>
    <mergeCell ref="P1:BS1"/>
    <mergeCell ref="P2:BS2"/>
    <mergeCell ref="C13:N13"/>
    <mergeCell ref="Q13:AB13"/>
    <mergeCell ref="AE13:AP13"/>
    <mergeCell ref="AS13:BD13"/>
    <mergeCell ref="BG13:BR13"/>
    <mergeCell ref="BF4:BS4"/>
    <mergeCell ref="BG5:BR5"/>
    <mergeCell ref="C5:N5"/>
    <mergeCell ref="B4:O4"/>
    <mergeCell ref="P4:AC4"/>
    <mergeCell ref="Q5:AB5"/>
    <mergeCell ref="AR12:BE12"/>
    <mergeCell ref="BF12:BS12"/>
    <mergeCell ref="BF11:BL11"/>
    <mergeCell ref="BT19:BZ19"/>
    <mergeCell ref="CA19:CD19"/>
    <mergeCell ref="W19:Z19"/>
    <mergeCell ref="AA19:AB19"/>
    <mergeCell ref="AD19:AJ19"/>
    <mergeCell ref="AK19:AN19"/>
    <mergeCell ref="AR28:BE28"/>
    <mergeCell ref="AR20:BE20"/>
    <mergeCell ref="BG21:BR21"/>
    <mergeCell ref="BF28:BS28"/>
    <mergeCell ref="BF20:BS20"/>
    <mergeCell ref="AY27:BB27"/>
    <mergeCell ref="BC27:BD27"/>
    <mergeCell ref="BF27:BL27"/>
    <mergeCell ref="BM27:BP27"/>
    <mergeCell ref="BQ27:BR27"/>
    <mergeCell ref="AS21:BD21"/>
    <mergeCell ref="I27:L27"/>
    <mergeCell ref="M27:N27"/>
    <mergeCell ref="P27:V27"/>
    <mergeCell ref="W27:Z27"/>
    <mergeCell ref="BF19:BL19"/>
    <mergeCell ref="BM19:BP19"/>
    <mergeCell ref="BT28:CG28"/>
    <mergeCell ref="CA11:CD11"/>
    <mergeCell ref="CE11:CF11"/>
    <mergeCell ref="CE19:CF19"/>
    <mergeCell ref="BT27:BZ27"/>
    <mergeCell ref="CA27:CD27"/>
    <mergeCell ref="CE27:CF27"/>
    <mergeCell ref="P11:V11"/>
    <mergeCell ref="AL11:AN11"/>
    <mergeCell ref="AA11:AB11"/>
    <mergeCell ref="W11:Z11"/>
    <mergeCell ref="AO11:AP11"/>
    <mergeCell ref="AZ11:BB11"/>
    <mergeCell ref="BC11:BD11"/>
    <mergeCell ref="BM11:BP11"/>
    <mergeCell ref="BQ11:BR11"/>
    <mergeCell ref="AD11:AJ11"/>
    <mergeCell ref="AR11:AX11"/>
    <mergeCell ref="BZ1:CE2"/>
    <mergeCell ref="BQ19:BR19"/>
    <mergeCell ref="C21:N21"/>
    <mergeCell ref="Q21:AB21"/>
    <mergeCell ref="M35:N35"/>
    <mergeCell ref="P35:V35"/>
    <mergeCell ref="W35:Z35"/>
    <mergeCell ref="AA35:AB35"/>
    <mergeCell ref="AD35:AJ35"/>
    <mergeCell ref="AA27:AB27"/>
    <mergeCell ref="AD27:AJ27"/>
    <mergeCell ref="AK27:AN27"/>
    <mergeCell ref="AO27:AP27"/>
    <mergeCell ref="BF35:BL35"/>
    <mergeCell ref="BM35:BP35"/>
    <mergeCell ref="BQ35:BR35"/>
    <mergeCell ref="AK35:AN35"/>
    <mergeCell ref="AO35:AP35"/>
    <mergeCell ref="AR35:AX35"/>
    <mergeCell ref="AY35:BB35"/>
    <mergeCell ref="BC35:BD35"/>
    <mergeCell ref="BC19:BD19"/>
    <mergeCell ref="AR27:AX27"/>
    <mergeCell ref="B27:H27"/>
  </mergeCells>
  <conditionalFormatting sqref="C6:N6">
    <cfRule type="cellIs" dxfId="121" priority="118" stopIfTrue="1" operator="equal">
      <formula>"00"</formula>
    </cfRule>
    <cfRule type="cellIs" dxfId="120" priority="119" stopIfTrue="1" operator="equal">
      <formula>"0"</formula>
    </cfRule>
    <cfRule type="cellIs" dxfId="119" priority="120" stopIfTrue="1" operator="between">
      <formula>0.8</formula>
      <formula>0.9999999</formula>
    </cfRule>
    <cfRule type="cellIs" dxfId="118" priority="121" stopIfTrue="1" operator="lessThanOrEqual">
      <formula>0.7999999</formula>
    </cfRule>
    <cfRule type="cellIs" dxfId="117" priority="122" stopIfTrue="1" operator="greaterThanOrEqual">
      <formula>1</formula>
    </cfRule>
  </conditionalFormatting>
  <conditionalFormatting sqref="Q6:AB6">
    <cfRule type="cellIs" dxfId="116" priority="113" stopIfTrue="1" operator="equal">
      <formula>"00"</formula>
    </cfRule>
    <cfRule type="cellIs" dxfId="115" priority="114" stopIfTrue="1" operator="equal">
      <formula>"0"</formula>
    </cfRule>
    <cfRule type="cellIs" dxfId="114" priority="115" stopIfTrue="1" operator="between">
      <formula>0.8</formula>
      <formula>0.9999999</formula>
    </cfRule>
    <cfRule type="cellIs" dxfId="113" priority="116" stopIfTrue="1" operator="lessThanOrEqual">
      <formula>0.7999999</formula>
    </cfRule>
    <cfRule type="cellIs" dxfId="112" priority="117" stopIfTrue="1" operator="greaterThanOrEqual">
      <formula>1</formula>
    </cfRule>
  </conditionalFormatting>
  <conditionalFormatting sqref="AE6:AP6">
    <cfRule type="cellIs" dxfId="111" priority="108" stopIfTrue="1" operator="equal">
      <formula>"00"</formula>
    </cfRule>
    <cfRule type="cellIs" dxfId="110" priority="109" stopIfTrue="1" operator="equal">
      <formula>"0"</formula>
    </cfRule>
    <cfRule type="cellIs" dxfId="109" priority="110" stopIfTrue="1" operator="between">
      <formula>0.8</formula>
      <formula>0.9999999</formula>
    </cfRule>
    <cfRule type="cellIs" dxfId="108" priority="111" stopIfTrue="1" operator="lessThanOrEqual">
      <formula>0.7999999</formula>
    </cfRule>
    <cfRule type="cellIs" dxfId="107" priority="112" stopIfTrue="1" operator="greaterThanOrEqual">
      <formula>1</formula>
    </cfRule>
  </conditionalFormatting>
  <conditionalFormatting sqref="AS6:BD6">
    <cfRule type="cellIs" dxfId="106" priority="103" stopIfTrue="1" operator="equal">
      <formula>"00"</formula>
    </cfRule>
    <cfRule type="cellIs" dxfId="105" priority="104" stopIfTrue="1" operator="equal">
      <formula>"0"</formula>
    </cfRule>
    <cfRule type="cellIs" dxfId="104" priority="105" stopIfTrue="1" operator="between">
      <formula>0.8</formula>
      <formula>0.9999999</formula>
    </cfRule>
    <cfRule type="cellIs" dxfId="103" priority="106" stopIfTrue="1" operator="lessThanOrEqual">
      <formula>0.7999999</formula>
    </cfRule>
    <cfRule type="cellIs" dxfId="102" priority="107" stopIfTrue="1" operator="greaterThanOrEqual">
      <formula>1</formula>
    </cfRule>
  </conditionalFormatting>
  <conditionalFormatting sqref="BG6:BR6">
    <cfRule type="cellIs" dxfId="101" priority="98" stopIfTrue="1" operator="equal">
      <formula>"00"</formula>
    </cfRule>
    <cfRule type="cellIs" dxfId="100" priority="99" stopIfTrue="1" operator="equal">
      <formula>"0"</formula>
    </cfRule>
    <cfRule type="cellIs" dxfId="99" priority="100" stopIfTrue="1" operator="between">
      <formula>0.8</formula>
      <formula>0.9999999</formula>
    </cfRule>
    <cfRule type="cellIs" dxfId="98" priority="101" stopIfTrue="1" operator="lessThanOrEqual">
      <formula>0.7999999</formula>
    </cfRule>
    <cfRule type="cellIs" dxfId="97" priority="102" stopIfTrue="1" operator="greaterThanOrEqual">
      <formula>1</formula>
    </cfRule>
  </conditionalFormatting>
  <conditionalFormatting sqref="BU6:CF6">
    <cfRule type="cellIs" dxfId="96" priority="93" stopIfTrue="1" operator="equal">
      <formula>"00"</formula>
    </cfRule>
    <cfRule type="cellIs" dxfId="95" priority="94" stopIfTrue="1" operator="equal">
      <formula>"0"</formula>
    </cfRule>
    <cfRule type="cellIs" dxfId="94" priority="95" stopIfTrue="1" operator="between">
      <formula>0.8</formula>
      <formula>0.9999999</formula>
    </cfRule>
    <cfRule type="cellIs" dxfId="93" priority="96" stopIfTrue="1" operator="lessThanOrEqual">
      <formula>0.7999999</formula>
    </cfRule>
    <cfRule type="cellIs" dxfId="92" priority="97" stopIfTrue="1" operator="greaterThanOrEqual">
      <formula>1</formula>
    </cfRule>
  </conditionalFormatting>
  <conditionalFormatting sqref="C14:N14">
    <cfRule type="cellIs" dxfId="91" priority="88" stopIfTrue="1" operator="equal">
      <formula>"00"</formula>
    </cfRule>
    <cfRule type="cellIs" dxfId="90" priority="89" stopIfTrue="1" operator="equal">
      <formula>"0"</formula>
    </cfRule>
    <cfRule type="cellIs" dxfId="89" priority="90" stopIfTrue="1" operator="between">
      <formula>0.8</formula>
      <formula>0.9999999</formula>
    </cfRule>
    <cfRule type="cellIs" dxfId="88" priority="91" stopIfTrue="1" operator="lessThanOrEqual">
      <formula>0.7999999</formula>
    </cfRule>
    <cfRule type="cellIs" dxfId="87" priority="92" stopIfTrue="1" operator="greaterThanOrEqual">
      <formula>1</formula>
    </cfRule>
  </conditionalFormatting>
  <conditionalFormatting sqref="Q14:AB14">
    <cfRule type="cellIs" dxfId="86" priority="83" stopIfTrue="1" operator="equal">
      <formula>"00"</formula>
    </cfRule>
    <cfRule type="cellIs" dxfId="85" priority="84" stopIfTrue="1" operator="equal">
      <formula>"0"</formula>
    </cfRule>
    <cfRule type="cellIs" dxfId="84" priority="85" stopIfTrue="1" operator="between">
      <formula>0.8</formula>
      <formula>0.9999999</formula>
    </cfRule>
    <cfRule type="cellIs" dxfId="83" priority="86" stopIfTrue="1" operator="lessThanOrEqual">
      <formula>0.7999999</formula>
    </cfRule>
    <cfRule type="cellIs" dxfId="82" priority="87" stopIfTrue="1" operator="greaterThanOrEqual">
      <formula>1</formula>
    </cfRule>
  </conditionalFormatting>
  <conditionalFormatting sqref="AE14:AP14">
    <cfRule type="cellIs" dxfId="81" priority="78" stopIfTrue="1" operator="equal">
      <formula>"00"</formula>
    </cfRule>
    <cfRule type="cellIs" dxfId="80" priority="79" stopIfTrue="1" operator="equal">
      <formula>"0"</formula>
    </cfRule>
    <cfRule type="cellIs" dxfId="79" priority="80" stopIfTrue="1" operator="between">
      <formula>0.8</formula>
      <formula>0.9999999</formula>
    </cfRule>
    <cfRule type="cellIs" dxfId="78" priority="81" stopIfTrue="1" operator="lessThanOrEqual">
      <formula>0.7999999</formula>
    </cfRule>
    <cfRule type="cellIs" dxfId="77" priority="82" stopIfTrue="1" operator="greaterThanOrEqual">
      <formula>1</formula>
    </cfRule>
  </conditionalFormatting>
  <conditionalFormatting sqref="AS14:BD14">
    <cfRule type="cellIs" dxfId="76" priority="73" stopIfTrue="1" operator="equal">
      <formula>"00"</formula>
    </cfRule>
    <cfRule type="cellIs" dxfId="75" priority="74" stopIfTrue="1" operator="equal">
      <formula>"0"</formula>
    </cfRule>
    <cfRule type="cellIs" dxfId="74" priority="75" stopIfTrue="1" operator="between">
      <formula>0.8</formula>
      <formula>0.9999999</formula>
    </cfRule>
    <cfRule type="cellIs" dxfId="73" priority="76" stopIfTrue="1" operator="lessThanOrEqual">
      <formula>0.7999999</formula>
    </cfRule>
    <cfRule type="cellIs" dxfId="72" priority="77" stopIfTrue="1" operator="greaterThanOrEqual">
      <formula>1</formula>
    </cfRule>
  </conditionalFormatting>
  <conditionalFormatting sqref="BG14:BR14">
    <cfRule type="cellIs" dxfId="71" priority="68" stopIfTrue="1" operator="equal">
      <formula>"00"</formula>
    </cfRule>
    <cfRule type="cellIs" dxfId="70" priority="69" stopIfTrue="1" operator="equal">
      <formula>"0"</formula>
    </cfRule>
    <cfRule type="cellIs" dxfId="69" priority="70" stopIfTrue="1" operator="between">
      <formula>0.8</formula>
      <formula>0.9999999</formula>
    </cfRule>
    <cfRule type="cellIs" dxfId="68" priority="71" stopIfTrue="1" operator="lessThanOrEqual">
      <formula>0.7999999</formula>
    </cfRule>
    <cfRule type="cellIs" dxfId="67" priority="72" stopIfTrue="1" operator="greaterThanOrEqual">
      <formula>1</formula>
    </cfRule>
  </conditionalFormatting>
  <conditionalFormatting sqref="BU14:CF14">
    <cfRule type="cellIs" dxfId="66" priority="63" stopIfTrue="1" operator="equal">
      <formula>"00"</formula>
    </cfRule>
    <cfRule type="cellIs" dxfId="65" priority="64" stopIfTrue="1" operator="equal">
      <formula>"0"</formula>
    </cfRule>
    <cfRule type="cellIs" dxfId="64" priority="65" stopIfTrue="1" operator="between">
      <formula>0.8</formula>
      <formula>0.9999999</formula>
    </cfRule>
    <cfRule type="cellIs" dxfId="63" priority="66" stopIfTrue="1" operator="lessThanOrEqual">
      <formula>0.7999999</formula>
    </cfRule>
    <cfRule type="cellIs" dxfId="62" priority="67" stopIfTrue="1" operator="greaterThanOrEqual">
      <formula>1</formula>
    </cfRule>
  </conditionalFormatting>
  <conditionalFormatting sqref="C22:N22">
    <cfRule type="cellIs" dxfId="61" priority="58" stopIfTrue="1" operator="equal">
      <formula>"00"</formula>
    </cfRule>
    <cfRule type="cellIs" dxfId="60" priority="59" stopIfTrue="1" operator="equal">
      <formula>"0"</formula>
    </cfRule>
    <cfRule type="cellIs" dxfId="59" priority="60" stopIfTrue="1" operator="between">
      <formula>0.8</formula>
      <formula>0.9999999</formula>
    </cfRule>
    <cfRule type="cellIs" dxfId="58" priority="61" stopIfTrue="1" operator="lessThanOrEqual">
      <formula>0.7999999</formula>
    </cfRule>
    <cfRule type="cellIs" dxfId="57" priority="62" stopIfTrue="1" operator="greaterThanOrEqual">
      <formula>1</formula>
    </cfRule>
  </conditionalFormatting>
  <conditionalFormatting sqref="Q22:AB22">
    <cfRule type="cellIs" dxfId="56" priority="53" stopIfTrue="1" operator="equal">
      <formula>"00"</formula>
    </cfRule>
    <cfRule type="cellIs" dxfId="55" priority="54" stopIfTrue="1" operator="equal">
      <formula>"0"</formula>
    </cfRule>
    <cfRule type="cellIs" dxfId="54" priority="55" stopIfTrue="1" operator="between">
      <formula>0.8</formula>
      <formula>0.9999999</formula>
    </cfRule>
    <cfRule type="cellIs" dxfId="53" priority="56" stopIfTrue="1" operator="lessThanOrEqual">
      <formula>0.7999999</formula>
    </cfRule>
    <cfRule type="cellIs" dxfId="52" priority="57" stopIfTrue="1" operator="greaterThanOrEqual">
      <formula>1</formula>
    </cfRule>
  </conditionalFormatting>
  <conditionalFormatting sqref="AE22:AP22">
    <cfRule type="cellIs" dxfId="51" priority="48" stopIfTrue="1" operator="equal">
      <formula>"00"</formula>
    </cfRule>
    <cfRule type="cellIs" dxfId="50" priority="49" stopIfTrue="1" operator="equal">
      <formula>"0"</formula>
    </cfRule>
    <cfRule type="cellIs" dxfId="49" priority="50" stopIfTrue="1" operator="between">
      <formula>0.8</formula>
      <formula>0.9999999</formula>
    </cfRule>
    <cfRule type="cellIs" dxfId="48" priority="51" stopIfTrue="1" operator="lessThanOrEqual">
      <formula>0.7999999</formula>
    </cfRule>
    <cfRule type="cellIs" dxfId="47" priority="52" stopIfTrue="1" operator="greaterThanOrEqual">
      <formula>1</formula>
    </cfRule>
  </conditionalFormatting>
  <conditionalFormatting sqref="AS22:BD22">
    <cfRule type="cellIs" dxfId="46" priority="43" stopIfTrue="1" operator="equal">
      <formula>"00"</formula>
    </cfRule>
    <cfRule type="cellIs" dxfId="45" priority="44" stopIfTrue="1" operator="equal">
      <formula>"0"</formula>
    </cfRule>
    <cfRule type="cellIs" dxfId="44" priority="45" stopIfTrue="1" operator="between">
      <formula>0.8</formula>
      <formula>0.9999999</formula>
    </cfRule>
    <cfRule type="cellIs" dxfId="43" priority="46" stopIfTrue="1" operator="lessThanOrEqual">
      <formula>0.7999999</formula>
    </cfRule>
    <cfRule type="cellIs" dxfId="42" priority="47" stopIfTrue="1" operator="greaterThanOrEqual">
      <formula>1</formula>
    </cfRule>
  </conditionalFormatting>
  <conditionalFormatting sqref="BG22:BR22">
    <cfRule type="cellIs" dxfId="41" priority="38" stopIfTrue="1" operator="equal">
      <formula>"00"</formula>
    </cfRule>
    <cfRule type="cellIs" dxfId="40" priority="39" stopIfTrue="1" operator="equal">
      <formula>"0"</formula>
    </cfRule>
    <cfRule type="cellIs" dxfId="39" priority="40" stopIfTrue="1" operator="between">
      <formula>0.8</formula>
      <formula>0.9999999</formula>
    </cfRule>
    <cfRule type="cellIs" dxfId="38" priority="41" stopIfTrue="1" operator="lessThanOrEqual">
      <formula>0.7999999</formula>
    </cfRule>
    <cfRule type="cellIs" dxfId="37" priority="42" stopIfTrue="1" operator="greaterThanOrEqual">
      <formula>1</formula>
    </cfRule>
  </conditionalFormatting>
  <conditionalFormatting sqref="BU22:CF22">
    <cfRule type="cellIs" dxfId="36" priority="33" stopIfTrue="1" operator="equal">
      <formula>"00"</formula>
    </cfRule>
    <cfRule type="cellIs" dxfId="35" priority="34" stopIfTrue="1" operator="equal">
      <formula>"0"</formula>
    </cfRule>
    <cfRule type="cellIs" dxfId="34" priority="35" stopIfTrue="1" operator="between">
      <formula>0.8</formula>
      <formula>0.9999999</formula>
    </cfRule>
    <cfRule type="cellIs" dxfId="33" priority="36" stopIfTrue="1" operator="lessThanOrEqual">
      <formula>0.7999999</formula>
    </cfRule>
    <cfRule type="cellIs" dxfId="32" priority="37" stopIfTrue="1" operator="greaterThanOrEqual">
      <formula>1</formula>
    </cfRule>
  </conditionalFormatting>
  <conditionalFormatting sqref="C30:N30">
    <cfRule type="cellIs" dxfId="31" priority="28" stopIfTrue="1" operator="equal">
      <formula>"00"</formula>
    </cfRule>
    <cfRule type="cellIs" dxfId="30" priority="29" stopIfTrue="1" operator="equal">
      <formula>"0"</formula>
    </cfRule>
    <cfRule type="cellIs" dxfId="29" priority="30" stopIfTrue="1" operator="between">
      <formula>0.8</formula>
      <formula>0.9999999</formula>
    </cfRule>
    <cfRule type="cellIs" dxfId="28" priority="31" stopIfTrue="1" operator="lessThanOrEqual">
      <formula>0.7999999</formula>
    </cfRule>
    <cfRule type="cellIs" dxfId="27" priority="32" stopIfTrue="1" operator="greaterThanOrEqual">
      <formula>1</formula>
    </cfRule>
  </conditionalFormatting>
  <conditionalFormatting sqref="Q30:AB30">
    <cfRule type="cellIs" dxfId="26" priority="23" stopIfTrue="1" operator="equal">
      <formula>"00"</formula>
    </cfRule>
    <cfRule type="cellIs" dxfId="25" priority="24" stopIfTrue="1" operator="equal">
      <formula>"0"</formula>
    </cfRule>
    <cfRule type="cellIs" dxfId="24" priority="25" stopIfTrue="1" operator="between">
      <formula>0.8</formula>
      <formula>0.9999999</formula>
    </cfRule>
    <cfRule type="cellIs" dxfId="23" priority="26" stopIfTrue="1" operator="lessThanOrEqual">
      <formula>0.7999999</formula>
    </cfRule>
    <cfRule type="cellIs" dxfId="22" priority="27" stopIfTrue="1" operator="greaterThanOrEqual">
      <formula>1</formula>
    </cfRule>
  </conditionalFormatting>
  <conditionalFormatting sqref="AE30:AP30">
    <cfRule type="cellIs" dxfId="21" priority="18" stopIfTrue="1" operator="equal">
      <formula>"00"</formula>
    </cfRule>
    <cfRule type="cellIs" dxfId="20" priority="19" stopIfTrue="1" operator="equal">
      <formula>"0"</formula>
    </cfRule>
    <cfRule type="cellIs" dxfId="19" priority="20" stopIfTrue="1" operator="between">
      <formula>0.8</formula>
      <formula>0.9999999</formula>
    </cfRule>
    <cfRule type="cellIs" dxfId="18" priority="21" stopIfTrue="1" operator="lessThanOrEqual">
      <formula>0.7999999</formula>
    </cfRule>
    <cfRule type="cellIs" dxfId="17" priority="22" stopIfTrue="1" operator="greaterThanOrEqual">
      <formula>1</formula>
    </cfRule>
  </conditionalFormatting>
  <conditionalFormatting sqref="AS30:BD30">
    <cfRule type="cellIs" dxfId="16" priority="13" stopIfTrue="1" operator="equal">
      <formula>"00"</formula>
    </cfRule>
    <cfRule type="cellIs" dxfId="15" priority="14" stopIfTrue="1" operator="equal">
      <formula>"0"</formula>
    </cfRule>
    <cfRule type="cellIs" dxfId="14" priority="15" stopIfTrue="1" operator="between">
      <formula>0.8</formula>
      <formula>0.9999999</formula>
    </cfRule>
    <cfRule type="cellIs" dxfId="13" priority="16" stopIfTrue="1" operator="lessThanOrEqual">
      <formula>0.7999999</formula>
    </cfRule>
    <cfRule type="cellIs" dxfId="12" priority="17" stopIfTrue="1" operator="greaterThanOrEqual">
      <formula>1</formula>
    </cfRule>
  </conditionalFormatting>
  <conditionalFormatting sqref="BG30:BR30">
    <cfRule type="cellIs" dxfId="11" priority="8" stopIfTrue="1" operator="equal">
      <formula>"00"</formula>
    </cfRule>
    <cfRule type="cellIs" dxfId="10" priority="9" stopIfTrue="1" operator="equal">
      <formula>"0"</formula>
    </cfRule>
    <cfRule type="cellIs" dxfId="9" priority="10" stopIfTrue="1" operator="between">
      <formula>0.8</formula>
      <formula>0.9999999</formula>
    </cfRule>
    <cfRule type="cellIs" dxfId="8" priority="11" stopIfTrue="1" operator="lessThanOrEqual">
      <formula>0.7999999</formula>
    </cfRule>
    <cfRule type="cellIs" dxfId="7" priority="12" stopIfTrue="1" operator="greaterThanOrEqual">
      <formula>1</formula>
    </cfRule>
  </conditionalFormatting>
  <conditionalFormatting sqref="BU30:CF30">
    <cfRule type="cellIs" dxfId="6" priority="3" stopIfTrue="1" operator="equal">
      <formula>"00"</formula>
    </cfRule>
    <cfRule type="cellIs" dxfId="5" priority="4" stopIfTrue="1" operator="equal">
      <formula>"0"</formula>
    </cfRule>
    <cfRule type="cellIs" dxfId="4" priority="5" stopIfTrue="1" operator="between">
      <formula>0.8</formula>
      <formula>0.9999999</formula>
    </cfRule>
    <cfRule type="cellIs" dxfId="3" priority="6" stopIfTrue="1" operator="lessThanOrEqual">
      <formula>0.7999999</formula>
    </cfRule>
    <cfRule type="cellIs" dxfId="2" priority="7" stopIfTrue="1" operator="greaterThanOrEqual">
      <formula>1</formula>
    </cfRule>
  </conditionalFormatting>
  <conditionalFormatting sqref="O11">
    <cfRule type="cellIs" dxfId="1" priority="2" operator="equal">
      <formula>"D"</formula>
    </cfRule>
  </conditionalFormatting>
  <conditionalFormatting sqref="CG35 BS35 BE35 AQ35 AC35 O35 O27 AC27 AQ27 BE27 BS27 CG27 O19 AC19 AQ19 BE19 BS19 CG19 CG11 BS11 BE11 AQ11 AC11">
    <cfRule type="cellIs" dxfId="0" priority="1" operator="equal">
      <formula>"D"</formula>
    </cfRule>
  </conditionalFormatting>
  <printOptions horizontalCentered="1" verticalCentered="1"/>
  <pageMargins left="0" right="0" top="0" bottom="0" header="0" footer="0"/>
  <pageSetup paperSize="8" scale="36" orientation="landscape" r:id="rId1"/>
  <headerFooter alignWithMargins="0">
    <oddHeader xml:space="preserve">&amp;C                              &amp;R&amp;"Verdana,Bold"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G67"/>
  <sheetViews>
    <sheetView showGridLines="0" zoomScale="30" zoomScaleNormal="3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J15" sqref="J15"/>
    </sheetView>
  </sheetViews>
  <sheetFormatPr defaultColWidth="9.21875" defaultRowHeight="13.8" x14ac:dyDescent="0.25"/>
  <cols>
    <col min="1" max="2" width="5" style="37" customWidth="1"/>
    <col min="3" max="3" width="113" style="37" customWidth="1"/>
    <col min="4" max="6" width="83.5546875" style="37" customWidth="1"/>
    <col min="7" max="7" width="83.5546875" style="60" customWidth="1"/>
    <col min="8" max="16384" width="9.21875" style="37"/>
  </cols>
  <sheetData>
    <row r="1" spans="1:7" ht="32.549999999999997" customHeight="1" x14ac:dyDescent="0.4">
      <c r="A1" s="29"/>
      <c r="B1" s="29"/>
      <c r="C1" s="29"/>
      <c r="D1" s="239" t="str">
        <f>'2022 SCORECARD'!D1</f>
        <v xml:space="preserve">Add Division Name Here  </v>
      </c>
      <c r="E1" s="239"/>
      <c r="F1" s="239"/>
      <c r="G1" s="90"/>
    </row>
    <row r="2" spans="1:7" ht="52.2" customHeight="1" x14ac:dyDescent="0.3">
      <c r="A2" s="1"/>
      <c r="B2" s="1"/>
      <c r="C2" s="1"/>
      <c r="D2" s="181" t="s">
        <v>93</v>
      </c>
      <c r="E2" s="181"/>
      <c r="F2" s="181"/>
      <c r="G2" s="19" t="s">
        <v>75</v>
      </c>
    </row>
    <row r="3" spans="1:7" ht="9" customHeight="1" x14ac:dyDescent="0.3">
      <c r="A3" s="12"/>
      <c r="B3" s="12"/>
      <c r="C3" s="1"/>
      <c r="D3" s="1"/>
      <c r="E3" s="1"/>
      <c r="F3" s="4"/>
      <c r="G3" s="4"/>
    </row>
    <row r="4" spans="1:7" ht="26.55" customHeight="1" thickBot="1" x14ac:dyDescent="0.3">
      <c r="A4" s="233"/>
      <c r="B4" s="21"/>
      <c r="C4" s="5" t="s">
        <v>90</v>
      </c>
      <c r="D4" s="5"/>
      <c r="E4" s="5"/>
      <c r="F4" s="5"/>
      <c r="G4" s="5"/>
    </row>
    <row r="5" spans="1:7" ht="25.2" customHeight="1" x14ac:dyDescent="0.25">
      <c r="A5" s="234"/>
      <c r="B5" s="21"/>
      <c r="C5" s="237" t="s">
        <v>48</v>
      </c>
      <c r="D5" s="238"/>
      <c r="E5" s="167" t="s">
        <v>47</v>
      </c>
      <c r="F5" s="236" t="s">
        <v>46</v>
      </c>
      <c r="G5" s="237"/>
    </row>
    <row r="6" spans="1:7" ht="58.2" customHeight="1" x14ac:dyDescent="0.25">
      <c r="A6" s="235"/>
      <c r="B6" s="22"/>
      <c r="C6" s="23" t="s">
        <v>69</v>
      </c>
      <c r="D6" s="23" t="s">
        <v>50</v>
      </c>
      <c r="E6" s="23" t="s">
        <v>51</v>
      </c>
      <c r="F6" s="23" t="s">
        <v>44</v>
      </c>
      <c r="G6" s="23" t="s">
        <v>49</v>
      </c>
    </row>
    <row r="7" spans="1:7" s="51" customFormat="1" ht="30" customHeight="1" x14ac:dyDescent="0.3">
      <c r="A7" s="240" t="s">
        <v>78</v>
      </c>
      <c r="B7" s="70">
        <v>1</v>
      </c>
      <c r="C7" s="130"/>
      <c r="D7" s="130"/>
      <c r="E7" s="131"/>
      <c r="F7" s="131"/>
      <c r="G7" s="132"/>
    </row>
    <row r="8" spans="1:7" s="51" customFormat="1" ht="30" customHeight="1" x14ac:dyDescent="0.3">
      <c r="A8" s="241"/>
      <c r="B8" s="71">
        <v>2</v>
      </c>
      <c r="C8" s="133"/>
      <c r="D8" s="133"/>
      <c r="E8" s="134"/>
      <c r="F8" s="134"/>
      <c r="G8" s="135"/>
    </row>
    <row r="9" spans="1:7" s="51" customFormat="1" ht="30" customHeight="1" x14ac:dyDescent="0.3">
      <c r="A9" s="241"/>
      <c r="B9" s="71">
        <v>3</v>
      </c>
      <c r="C9" s="133"/>
      <c r="D9" s="133"/>
      <c r="E9" s="134"/>
      <c r="F9" s="134"/>
      <c r="G9" s="135"/>
    </row>
    <row r="10" spans="1:7" s="51" customFormat="1" ht="30" customHeight="1" x14ac:dyDescent="0.3">
      <c r="A10" s="241"/>
      <c r="B10" s="72">
        <v>4</v>
      </c>
      <c r="C10" s="136"/>
      <c r="D10" s="136"/>
      <c r="E10" s="137"/>
      <c r="F10" s="137"/>
      <c r="G10" s="138"/>
    </row>
    <row r="11" spans="1:7" ht="30" customHeight="1" x14ac:dyDescent="0.25">
      <c r="A11" s="73"/>
      <c r="B11" s="74"/>
      <c r="C11" s="139"/>
      <c r="D11" s="139"/>
      <c r="E11" s="139"/>
      <c r="F11" s="140"/>
      <c r="G11" s="141"/>
    </row>
    <row r="12" spans="1:7" s="51" customFormat="1" ht="30" customHeight="1" x14ac:dyDescent="0.3">
      <c r="A12" s="231" t="s">
        <v>79</v>
      </c>
      <c r="B12" s="70">
        <v>1</v>
      </c>
      <c r="C12" s="130"/>
      <c r="D12" s="130"/>
      <c r="E12" s="131"/>
      <c r="F12" s="131"/>
      <c r="G12" s="132"/>
    </row>
    <row r="13" spans="1:7" s="51" customFormat="1" ht="30" customHeight="1" x14ac:dyDescent="0.3">
      <c r="A13" s="232"/>
      <c r="B13" s="71">
        <v>2</v>
      </c>
      <c r="C13" s="133"/>
      <c r="D13" s="133"/>
      <c r="E13" s="134"/>
      <c r="F13" s="134"/>
      <c r="G13" s="135"/>
    </row>
    <row r="14" spans="1:7" s="51" customFormat="1" ht="30" customHeight="1" x14ac:dyDescent="0.3">
      <c r="A14" s="232"/>
      <c r="B14" s="71">
        <v>3</v>
      </c>
      <c r="C14" s="133"/>
      <c r="D14" s="133"/>
      <c r="E14" s="134"/>
      <c r="F14" s="134"/>
      <c r="G14" s="135"/>
    </row>
    <row r="15" spans="1:7" s="51" customFormat="1" ht="30" customHeight="1" x14ac:dyDescent="0.3">
      <c r="A15" s="232"/>
      <c r="B15" s="72">
        <v>4</v>
      </c>
      <c r="C15" s="133"/>
      <c r="D15" s="133"/>
      <c r="E15" s="134"/>
      <c r="F15" s="134"/>
      <c r="G15" s="135"/>
    </row>
    <row r="16" spans="1:7" ht="30" customHeight="1" x14ac:dyDescent="0.25">
      <c r="A16" s="73"/>
      <c r="B16" s="74"/>
      <c r="C16" s="139"/>
      <c r="D16" s="139"/>
      <c r="E16" s="139"/>
      <c r="F16" s="140"/>
      <c r="G16" s="141"/>
    </row>
    <row r="17" spans="1:7" s="51" customFormat="1" ht="30" customHeight="1" x14ac:dyDescent="0.3">
      <c r="A17" s="231" t="s">
        <v>80</v>
      </c>
      <c r="B17" s="70">
        <v>1</v>
      </c>
      <c r="C17" s="130"/>
      <c r="D17" s="130"/>
      <c r="E17" s="131"/>
      <c r="F17" s="131"/>
      <c r="G17" s="132"/>
    </row>
    <row r="18" spans="1:7" s="51" customFormat="1" ht="30" customHeight="1" x14ac:dyDescent="0.3">
      <c r="A18" s="232"/>
      <c r="B18" s="71">
        <v>2</v>
      </c>
      <c r="C18" s="133"/>
      <c r="D18" s="133" t="s">
        <v>45</v>
      </c>
      <c r="E18" s="134"/>
      <c r="F18" s="134"/>
      <c r="G18" s="135"/>
    </row>
    <row r="19" spans="1:7" s="51" customFormat="1" ht="30" customHeight="1" x14ac:dyDescent="0.3">
      <c r="A19" s="232"/>
      <c r="B19" s="71">
        <v>3</v>
      </c>
      <c r="C19" s="133"/>
      <c r="D19" s="133"/>
      <c r="E19" s="134"/>
      <c r="F19" s="134"/>
      <c r="G19" s="135"/>
    </row>
    <row r="20" spans="1:7" s="51" customFormat="1" ht="30" customHeight="1" x14ac:dyDescent="0.3">
      <c r="A20" s="232"/>
      <c r="B20" s="72">
        <v>4</v>
      </c>
      <c r="C20" s="133"/>
      <c r="D20" s="133"/>
      <c r="E20" s="134"/>
      <c r="F20" s="134"/>
      <c r="G20" s="135"/>
    </row>
    <row r="21" spans="1:7" ht="30" customHeight="1" x14ac:dyDescent="0.25">
      <c r="A21" s="73"/>
      <c r="B21" s="74"/>
      <c r="C21" s="139"/>
      <c r="D21" s="139"/>
      <c r="E21" s="139"/>
      <c r="F21" s="140"/>
      <c r="G21" s="141"/>
    </row>
    <row r="22" spans="1:7" s="51" customFormat="1" ht="30" customHeight="1" x14ac:dyDescent="0.3">
      <c r="A22" s="231" t="s">
        <v>81</v>
      </c>
      <c r="B22" s="70">
        <v>1</v>
      </c>
      <c r="C22" s="130"/>
      <c r="D22" s="130"/>
      <c r="E22" s="131"/>
      <c r="F22" s="131"/>
      <c r="G22" s="132"/>
    </row>
    <row r="23" spans="1:7" s="51" customFormat="1" ht="30" customHeight="1" x14ac:dyDescent="0.3">
      <c r="A23" s="232"/>
      <c r="B23" s="71">
        <v>2</v>
      </c>
      <c r="C23" s="133"/>
      <c r="D23" s="133" t="s">
        <v>45</v>
      </c>
      <c r="E23" s="134"/>
      <c r="F23" s="134"/>
      <c r="G23" s="135"/>
    </row>
    <row r="24" spans="1:7" s="51" customFormat="1" ht="30" customHeight="1" x14ac:dyDescent="0.3">
      <c r="A24" s="232"/>
      <c r="B24" s="71">
        <v>3</v>
      </c>
      <c r="C24" s="133"/>
      <c r="D24" s="133"/>
      <c r="E24" s="134"/>
      <c r="F24" s="134"/>
      <c r="G24" s="135"/>
    </row>
    <row r="25" spans="1:7" s="51" customFormat="1" ht="30" customHeight="1" x14ac:dyDescent="0.3">
      <c r="A25" s="232"/>
      <c r="B25" s="72">
        <v>4</v>
      </c>
      <c r="C25" s="133"/>
      <c r="D25" s="133"/>
      <c r="E25" s="134"/>
      <c r="F25" s="134"/>
      <c r="G25" s="135"/>
    </row>
    <row r="26" spans="1:7" ht="30" customHeight="1" x14ac:dyDescent="0.25">
      <c r="A26" s="75"/>
      <c r="B26" s="74"/>
      <c r="C26" s="139"/>
      <c r="D26" s="139"/>
      <c r="E26" s="139"/>
      <c r="F26" s="140"/>
      <c r="G26" s="141"/>
    </row>
    <row r="27" spans="1:7" ht="30" customHeight="1" x14ac:dyDescent="0.25">
      <c r="A27" s="240" t="s">
        <v>82</v>
      </c>
      <c r="B27" s="70">
        <v>1</v>
      </c>
      <c r="C27" s="130"/>
      <c r="D27" s="130"/>
      <c r="E27" s="131"/>
      <c r="F27" s="131"/>
      <c r="G27" s="132"/>
    </row>
    <row r="28" spans="1:7" ht="30" customHeight="1" x14ac:dyDescent="0.25">
      <c r="A28" s="241"/>
      <c r="B28" s="71">
        <v>2</v>
      </c>
      <c r="C28" s="133"/>
      <c r="D28" s="133"/>
      <c r="E28" s="134"/>
      <c r="F28" s="134"/>
      <c r="G28" s="135"/>
    </row>
    <row r="29" spans="1:7" ht="30" customHeight="1" x14ac:dyDescent="0.25">
      <c r="A29" s="241"/>
      <c r="B29" s="71">
        <v>3</v>
      </c>
      <c r="C29" s="133"/>
      <c r="D29" s="133"/>
      <c r="E29" s="134"/>
      <c r="F29" s="134"/>
      <c r="G29" s="135"/>
    </row>
    <row r="30" spans="1:7" ht="30" customHeight="1" x14ac:dyDescent="0.25">
      <c r="A30" s="241"/>
      <c r="B30" s="72">
        <v>4</v>
      </c>
      <c r="C30" s="136"/>
      <c r="D30" s="136"/>
      <c r="E30" s="137"/>
      <c r="F30" s="137"/>
      <c r="G30" s="138"/>
    </row>
    <row r="31" spans="1:7" ht="30" customHeight="1" x14ac:dyDescent="0.25">
      <c r="A31" s="73"/>
      <c r="B31" s="74"/>
      <c r="C31" s="139"/>
      <c r="D31" s="139"/>
      <c r="E31" s="139"/>
      <c r="F31" s="140"/>
      <c r="G31" s="141"/>
    </row>
    <row r="32" spans="1:7" ht="30" customHeight="1" x14ac:dyDescent="0.25">
      <c r="A32" s="231" t="s">
        <v>83</v>
      </c>
      <c r="B32" s="70">
        <v>1</v>
      </c>
      <c r="C32" s="130"/>
      <c r="D32" s="130"/>
      <c r="E32" s="131"/>
      <c r="F32" s="131"/>
      <c r="G32" s="132"/>
    </row>
    <row r="33" spans="1:7" ht="30" customHeight="1" x14ac:dyDescent="0.25">
      <c r="A33" s="232"/>
      <c r="B33" s="71">
        <v>2</v>
      </c>
      <c r="C33" s="133"/>
      <c r="D33" s="133"/>
      <c r="E33" s="134"/>
      <c r="F33" s="134"/>
      <c r="G33" s="135"/>
    </row>
    <row r="34" spans="1:7" ht="30" customHeight="1" x14ac:dyDescent="0.25">
      <c r="A34" s="232"/>
      <c r="B34" s="71">
        <v>3</v>
      </c>
      <c r="C34" s="133"/>
      <c r="D34" s="133"/>
      <c r="E34" s="134"/>
      <c r="F34" s="134"/>
      <c r="G34" s="135"/>
    </row>
    <row r="35" spans="1:7" ht="30" customHeight="1" x14ac:dyDescent="0.25">
      <c r="A35" s="232"/>
      <c r="B35" s="72">
        <v>4</v>
      </c>
      <c r="C35" s="133"/>
      <c r="D35" s="133"/>
      <c r="E35" s="134"/>
      <c r="F35" s="134"/>
      <c r="G35" s="135"/>
    </row>
    <row r="36" spans="1:7" ht="30" customHeight="1" x14ac:dyDescent="0.25">
      <c r="A36" s="73"/>
      <c r="B36" s="74"/>
      <c r="C36" s="139"/>
      <c r="D36" s="139"/>
      <c r="E36" s="139"/>
      <c r="F36" s="140"/>
      <c r="G36" s="141"/>
    </row>
    <row r="37" spans="1:7" ht="30" customHeight="1" x14ac:dyDescent="0.25">
      <c r="A37" s="231" t="s">
        <v>84</v>
      </c>
      <c r="B37" s="70">
        <v>1</v>
      </c>
      <c r="C37" s="130"/>
      <c r="D37" s="130"/>
      <c r="E37" s="131"/>
      <c r="F37" s="131"/>
      <c r="G37" s="132"/>
    </row>
    <row r="38" spans="1:7" ht="30" customHeight="1" x14ac:dyDescent="0.25">
      <c r="A38" s="232"/>
      <c r="B38" s="71">
        <v>2</v>
      </c>
      <c r="C38" s="133"/>
      <c r="D38" s="133" t="s">
        <v>45</v>
      </c>
      <c r="E38" s="134"/>
      <c r="F38" s="134"/>
      <c r="G38" s="135"/>
    </row>
    <row r="39" spans="1:7" ht="30" customHeight="1" x14ac:dyDescent="0.25">
      <c r="A39" s="232"/>
      <c r="B39" s="71">
        <v>3</v>
      </c>
      <c r="C39" s="133"/>
      <c r="D39" s="133"/>
      <c r="E39" s="134"/>
      <c r="F39" s="134"/>
      <c r="G39" s="135"/>
    </row>
    <row r="40" spans="1:7" ht="30" customHeight="1" x14ac:dyDescent="0.25">
      <c r="A40" s="232"/>
      <c r="B40" s="72">
        <v>4</v>
      </c>
      <c r="C40" s="133"/>
      <c r="D40" s="133"/>
      <c r="E40" s="134"/>
      <c r="F40" s="134"/>
      <c r="G40" s="135"/>
    </row>
    <row r="41" spans="1:7" ht="30" customHeight="1" x14ac:dyDescent="0.25">
      <c r="A41" s="73"/>
      <c r="B41" s="74"/>
      <c r="C41" s="139"/>
      <c r="D41" s="139"/>
      <c r="E41" s="139"/>
      <c r="F41" s="140"/>
      <c r="G41" s="141"/>
    </row>
    <row r="42" spans="1:7" ht="30" customHeight="1" x14ac:dyDescent="0.25">
      <c r="A42" s="231" t="s">
        <v>85</v>
      </c>
      <c r="B42" s="70">
        <v>1</v>
      </c>
      <c r="C42" s="130"/>
      <c r="D42" s="130"/>
      <c r="E42" s="131"/>
      <c r="F42" s="131"/>
      <c r="G42" s="132"/>
    </row>
    <row r="43" spans="1:7" ht="30" customHeight="1" x14ac:dyDescent="0.25">
      <c r="A43" s="232"/>
      <c r="B43" s="71">
        <v>2</v>
      </c>
      <c r="C43" s="133"/>
      <c r="D43" s="133" t="s">
        <v>45</v>
      </c>
      <c r="E43" s="134"/>
      <c r="F43" s="134"/>
      <c r="G43" s="135"/>
    </row>
    <row r="44" spans="1:7" ht="30" customHeight="1" x14ac:dyDescent="0.25">
      <c r="A44" s="232"/>
      <c r="B44" s="71">
        <v>3</v>
      </c>
      <c r="C44" s="133"/>
      <c r="D44" s="133"/>
      <c r="E44" s="134"/>
      <c r="F44" s="134"/>
      <c r="G44" s="135"/>
    </row>
    <row r="45" spans="1:7" ht="30" customHeight="1" x14ac:dyDescent="0.25">
      <c r="A45" s="232"/>
      <c r="B45" s="72">
        <v>4</v>
      </c>
      <c r="C45" s="133"/>
      <c r="D45" s="133"/>
      <c r="E45" s="134"/>
      <c r="F45" s="134"/>
      <c r="G45" s="135"/>
    </row>
    <row r="46" spans="1:7" ht="30" customHeight="1" x14ac:dyDescent="0.25">
      <c r="A46" s="75"/>
      <c r="B46" s="74"/>
      <c r="C46" s="139"/>
      <c r="D46" s="139"/>
      <c r="E46" s="139"/>
      <c r="F46" s="140"/>
      <c r="G46" s="141"/>
    </row>
    <row r="47" spans="1:7" ht="30" customHeight="1" x14ac:dyDescent="0.25">
      <c r="A47" s="240" t="s">
        <v>86</v>
      </c>
      <c r="B47" s="70">
        <v>1</v>
      </c>
      <c r="C47" s="130"/>
      <c r="D47" s="130"/>
      <c r="E47" s="131"/>
      <c r="F47" s="131"/>
      <c r="G47" s="132"/>
    </row>
    <row r="48" spans="1:7" ht="30" customHeight="1" x14ac:dyDescent="0.25">
      <c r="A48" s="241"/>
      <c r="B48" s="71">
        <v>2</v>
      </c>
      <c r="C48" s="133"/>
      <c r="D48" s="133"/>
      <c r="E48" s="134"/>
      <c r="F48" s="134"/>
      <c r="G48" s="135"/>
    </row>
    <row r="49" spans="1:7" ht="30" customHeight="1" x14ac:dyDescent="0.25">
      <c r="A49" s="241"/>
      <c r="B49" s="71">
        <v>3</v>
      </c>
      <c r="C49" s="133"/>
      <c r="D49" s="133"/>
      <c r="E49" s="134"/>
      <c r="F49" s="134"/>
      <c r="G49" s="135"/>
    </row>
    <row r="50" spans="1:7" ht="30" customHeight="1" x14ac:dyDescent="0.25">
      <c r="A50" s="241"/>
      <c r="B50" s="72">
        <v>4</v>
      </c>
      <c r="C50" s="136"/>
      <c r="D50" s="136"/>
      <c r="E50" s="137"/>
      <c r="F50" s="137"/>
      <c r="G50" s="138"/>
    </row>
    <row r="51" spans="1:7" ht="30" customHeight="1" x14ac:dyDescent="0.25">
      <c r="A51" s="73"/>
      <c r="B51" s="74"/>
      <c r="C51" s="139"/>
      <c r="D51" s="139"/>
      <c r="E51" s="139"/>
      <c r="F51" s="140"/>
      <c r="G51" s="141"/>
    </row>
    <row r="52" spans="1:7" ht="30" customHeight="1" x14ac:dyDescent="0.25">
      <c r="A52" s="231" t="s">
        <v>87</v>
      </c>
      <c r="B52" s="70">
        <v>1</v>
      </c>
      <c r="C52" s="130"/>
      <c r="D52" s="130"/>
      <c r="E52" s="131"/>
      <c r="F52" s="131"/>
      <c r="G52" s="132"/>
    </row>
    <row r="53" spans="1:7" ht="30" customHeight="1" x14ac:dyDescent="0.25">
      <c r="A53" s="232"/>
      <c r="B53" s="71">
        <v>2</v>
      </c>
      <c r="C53" s="133"/>
      <c r="D53" s="133"/>
      <c r="E53" s="134"/>
      <c r="F53" s="134"/>
      <c r="G53" s="135"/>
    </row>
    <row r="54" spans="1:7" ht="30" customHeight="1" x14ac:dyDescent="0.25">
      <c r="A54" s="232"/>
      <c r="B54" s="71">
        <v>3</v>
      </c>
      <c r="C54" s="133"/>
      <c r="D54" s="133"/>
      <c r="E54" s="134"/>
      <c r="F54" s="134"/>
      <c r="G54" s="135"/>
    </row>
    <row r="55" spans="1:7" ht="30" customHeight="1" x14ac:dyDescent="0.25">
      <c r="A55" s="232"/>
      <c r="B55" s="72">
        <v>4</v>
      </c>
      <c r="C55" s="133"/>
      <c r="D55" s="133"/>
      <c r="E55" s="134"/>
      <c r="F55" s="134"/>
      <c r="G55" s="135"/>
    </row>
    <row r="56" spans="1:7" ht="30" customHeight="1" x14ac:dyDescent="0.25">
      <c r="A56" s="73"/>
      <c r="B56" s="74"/>
      <c r="C56" s="139"/>
      <c r="D56" s="139"/>
      <c r="E56" s="139"/>
      <c r="F56" s="140"/>
      <c r="G56" s="141"/>
    </row>
    <row r="57" spans="1:7" ht="30" customHeight="1" x14ac:dyDescent="0.25">
      <c r="A57" s="231" t="s">
        <v>88</v>
      </c>
      <c r="B57" s="70">
        <v>1</v>
      </c>
      <c r="C57" s="130"/>
      <c r="D57" s="130"/>
      <c r="E57" s="131"/>
      <c r="F57" s="131"/>
      <c r="G57" s="132"/>
    </row>
    <row r="58" spans="1:7" ht="30" customHeight="1" x14ac:dyDescent="0.25">
      <c r="A58" s="232"/>
      <c r="B58" s="71">
        <v>2</v>
      </c>
      <c r="C58" s="133"/>
      <c r="D58" s="133" t="s">
        <v>45</v>
      </c>
      <c r="E58" s="134"/>
      <c r="F58" s="134"/>
      <c r="G58" s="135"/>
    </row>
    <row r="59" spans="1:7" ht="30" customHeight="1" x14ac:dyDescent="0.25">
      <c r="A59" s="232"/>
      <c r="B59" s="71">
        <v>3</v>
      </c>
      <c r="C59" s="133"/>
      <c r="D59" s="133"/>
      <c r="E59" s="134"/>
      <c r="F59" s="134"/>
      <c r="G59" s="135"/>
    </row>
    <row r="60" spans="1:7" ht="30" customHeight="1" x14ac:dyDescent="0.25">
      <c r="A60" s="232"/>
      <c r="B60" s="72">
        <v>4</v>
      </c>
      <c r="C60" s="133"/>
      <c r="D60" s="133"/>
      <c r="E60" s="134"/>
      <c r="F60" s="134"/>
      <c r="G60" s="135"/>
    </row>
    <row r="61" spans="1:7" ht="30" customHeight="1" x14ac:dyDescent="0.25">
      <c r="A61" s="73"/>
      <c r="B61" s="74"/>
      <c r="C61" s="139"/>
      <c r="D61" s="139"/>
      <c r="E61" s="139"/>
      <c r="F61" s="140"/>
      <c r="G61" s="141"/>
    </row>
    <row r="62" spans="1:7" ht="30" customHeight="1" x14ac:dyDescent="0.25">
      <c r="A62" s="231" t="s">
        <v>89</v>
      </c>
      <c r="B62" s="70">
        <v>1</v>
      </c>
      <c r="C62" s="130"/>
      <c r="D62" s="130"/>
      <c r="E62" s="131"/>
      <c r="F62" s="131"/>
      <c r="G62" s="132"/>
    </row>
    <row r="63" spans="1:7" ht="30" customHeight="1" x14ac:dyDescent="0.25">
      <c r="A63" s="232"/>
      <c r="B63" s="71">
        <v>2</v>
      </c>
      <c r="C63" s="133"/>
      <c r="D63" s="133" t="s">
        <v>45</v>
      </c>
      <c r="E63" s="134"/>
      <c r="F63" s="134"/>
      <c r="G63" s="135"/>
    </row>
    <row r="64" spans="1:7" ht="30" customHeight="1" x14ac:dyDescent="0.25">
      <c r="A64" s="232"/>
      <c r="B64" s="71">
        <v>3</v>
      </c>
      <c r="C64" s="133"/>
      <c r="D64" s="133"/>
      <c r="E64" s="134"/>
      <c r="F64" s="134"/>
      <c r="G64" s="135"/>
    </row>
    <row r="65" spans="1:7" ht="30" customHeight="1" x14ac:dyDescent="0.25">
      <c r="A65" s="232"/>
      <c r="B65" s="72">
        <v>4</v>
      </c>
      <c r="C65" s="133"/>
      <c r="D65" s="133"/>
      <c r="E65" s="134"/>
      <c r="F65" s="134"/>
      <c r="G65" s="135"/>
    </row>
    <row r="66" spans="1:7" ht="30" customHeight="1" x14ac:dyDescent="0.25">
      <c r="A66" s="75"/>
      <c r="B66" s="74"/>
      <c r="C66" s="139"/>
      <c r="D66" s="139"/>
      <c r="E66" s="139"/>
      <c r="F66" s="140"/>
      <c r="G66" s="141"/>
    </row>
    <row r="67" spans="1:7" ht="30" customHeight="1" x14ac:dyDescent="0.25"/>
  </sheetData>
  <sheetProtection sheet="1" objects="1" scenarios="1"/>
  <mergeCells count="17">
    <mergeCell ref="A52:A55"/>
    <mergeCell ref="A57:A60"/>
    <mergeCell ref="A62:A65"/>
    <mergeCell ref="A27:A30"/>
    <mergeCell ref="A32:A35"/>
    <mergeCell ref="A37:A40"/>
    <mergeCell ref="A42:A45"/>
    <mergeCell ref="A47:A50"/>
    <mergeCell ref="A22:A25"/>
    <mergeCell ref="A4:A6"/>
    <mergeCell ref="F5:G5"/>
    <mergeCell ref="C5:D5"/>
    <mergeCell ref="D1:F1"/>
    <mergeCell ref="D2:F2"/>
    <mergeCell ref="A7:A10"/>
    <mergeCell ref="A12:A15"/>
    <mergeCell ref="A17:A20"/>
  </mergeCells>
  <printOptions horizontalCentered="1" verticalCentered="1"/>
  <pageMargins left="0" right="0" top="0" bottom="0" header="0" footer="0"/>
  <pageSetup paperSize="8" scale="41" orientation="landscape" r:id="rId1"/>
  <headerFooter alignWithMargins="0">
    <oddHeader xml:space="preserve">&amp;C                              &amp;R&amp;"Verdana,Bold"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 SCORECARD</vt:lpstr>
      <vt:lpstr>2022 Graphs</vt:lpstr>
      <vt:lpstr>Performance Analysis</vt:lpstr>
      <vt:lpstr>'2022 Graphs'!Print_Area</vt:lpstr>
      <vt:lpstr>'2022 SCORECARD'!Print_Area</vt:lpstr>
      <vt:lpstr>'Performance Analysis'!Print_Area</vt:lpstr>
    </vt:vector>
  </TitlesOfParts>
  <Company>Rachad Baroudi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Rachad Baroudi</dc:creator>
  <cp:lastModifiedBy>HP</cp:lastModifiedBy>
  <cp:lastPrinted>2019-10-01T07:51:52Z</cp:lastPrinted>
  <dcterms:created xsi:type="dcterms:W3CDTF">2010-06-27T08:14:29Z</dcterms:created>
  <dcterms:modified xsi:type="dcterms:W3CDTF">2022-04-19T11:03:39Z</dcterms:modified>
</cp:coreProperties>
</file>